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076" windowWidth="25600" windowHeight="12680" tabRatio="931" activeTab="0"/>
  </bookViews>
  <sheets>
    <sheet name="Essen-Werte" sheetId="1" r:id="rId1"/>
    <sheet name="Flaschennahrung" sheetId="2" state="hidden" r:id="rId2"/>
    <sheet name="Trinknahrung" sheetId="3" state="hidden" r:id="rId3"/>
    <sheet name="Frühstück" sheetId="4" r:id="rId4"/>
    <sheet name="Snack" sheetId="5" r:id="rId5"/>
    <sheet name="Mittag" sheetId="6" r:id="rId6"/>
    <sheet name="Nachmittag" sheetId="7" r:id="rId7"/>
    <sheet name="Abend" sheetId="8" r:id="rId8"/>
    <sheet name="Zusammenfassung" sheetId="9" r:id="rId9"/>
    <sheet name="Ausdruck" sheetId="10" r:id="rId10"/>
  </sheets>
  <definedNames>
    <definedName name="_xlnm.Print_Area" localSheetId="7">'Abend'!$A$1:$U$45</definedName>
    <definedName name="_xlnm.Print_Area" localSheetId="9">'Ausdruck'!$A$1:$L$46</definedName>
    <definedName name="_xlnm.Print_Area" localSheetId="0">'Essen-Werte'!$B$2:$I$111</definedName>
    <definedName name="_xlnm.Print_Area" localSheetId="1">'Flaschennahrung'!$A$1:$U$45</definedName>
    <definedName name="_xlnm.Print_Area" localSheetId="3">'Frühstück'!$A$1:$U$45</definedName>
    <definedName name="_xlnm.Print_Area" localSheetId="5">'Mittag'!$A$1:$U$45</definedName>
    <definedName name="_xlnm.Print_Area" localSheetId="6">'Nachmittag'!$A$1:$U$45</definedName>
    <definedName name="_xlnm.Print_Area" localSheetId="4">'Snack'!$A$1:$U$45</definedName>
    <definedName name="_xlnm.Print_Area" localSheetId="2">'Trinknahrung'!$A$1:$U$45</definedName>
    <definedName name="_xlnm.Print_Area" localSheetId="8">'Zusammenfassung'!$A$1:$I$10</definedName>
    <definedName name="_xlnm.Print_Titles" localSheetId="0">'Essen-Werte'!$2:$2</definedName>
    <definedName name="notes" localSheetId="7">'Abend'!$F$38</definedName>
    <definedName name="notes" localSheetId="1">'Flaschennahrung'!$F$38</definedName>
    <definedName name="notes" localSheetId="3">'Frühstück'!$F$38</definedName>
    <definedName name="notes" localSheetId="5">'Mittag'!$F$38</definedName>
    <definedName name="notes" localSheetId="6">'Nachmittag'!$F$38</definedName>
    <definedName name="notes" localSheetId="4">'Snack'!$F$38</definedName>
    <definedName name="notes" localSheetId="2">'Trinknahrung'!$F$38</definedName>
    <definedName name="notes">#REF!</definedName>
    <definedName name="text">"Text 74"</definedName>
  </definedNames>
  <calcPr fullCalcOnLoad="1"/>
</workbook>
</file>

<file path=xl/sharedStrings.xml><?xml version="1.0" encoding="utf-8"?>
<sst xmlns="http://schemas.openxmlformats.org/spreadsheetml/2006/main" count="720" uniqueCount="208">
  <si>
    <t>ESSEN</t>
  </si>
  <si>
    <t>Eiweiß</t>
  </si>
  <si>
    <t>GEMÜSE</t>
  </si>
  <si>
    <t>Avocado</t>
  </si>
  <si>
    <t>Blumenkohl, gekocht</t>
  </si>
  <si>
    <t>Broccoli, gekocht</t>
  </si>
  <si>
    <t>Chinakohl</t>
  </si>
  <si>
    <t>Essiggurke</t>
  </si>
  <si>
    <t>Fenchel, roh</t>
  </si>
  <si>
    <t>Gartenkresse, roh</t>
  </si>
  <si>
    <t>Grünkohl, roh</t>
  </si>
  <si>
    <t>Knollensellerie, gekocht</t>
  </si>
  <si>
    <t>Lauch</t>
  </si>
  <si>
    <t>Möhren, gekocht</t>
  </si>
  <si>
    <t>Radieschen, roh</t>
  </si>
  <si>
    <t>Rettich, roh</t>
  </si>
  <si>
    <t>Rosenkohl, gekocht</t>
  </si>
  <si>
    <t>Rote Beete, gekocht</t>
  </si>
  <si>
    <t>Rotkohl, roh</t>
  </si>
  <si>
    <t>Sauerkraut, abgetropft roh</t>
  </si>
  <si>
    <t>Staudensellerie, roh</t>
  </si>
  <si>
    <t>Tomaten, roh</t>
  </si>
  <si>
    <t>Zucchini</t>
  </si>
  <si>
    <t>Zwiebel, roh</t>
  </si>
  <si>
    <t>Champignon (Zucht-)</t>
  </si>
  <si>
    <t>Margarine (pflanzlich)</t>
  </si>
  <si>
    <t>Olivenöl</t>
  </si>
  <si>
    <t>Butter</t>
  </si>
  <si>
    <t>Schweineschmalz</t>
  </si>
  <si>
    <t>Leberkäse</t>
  </si>
  <si>
    <t>Leberwurst</t>
  </si>
  <si>
    <t>Salami</t>
  </si>
  <si>
    <t>Fleisch</t>
  </si>
  <si>
    <t>Rinderhackfleisch</t>
  </si>
  <si>
    <t>Semmelbrösel</t>
  </si>
  <si>
    <t>Tomatenmark</t>
  </si>
  <si>
    <t>Fisch</t>
  </si>
  <si>
    <t>Thunfisch in der Dose in Öl</t>
  </si>
  <si>
    <t>NAME</t>
  </si>
  <si>
    <t>KALORIEN</t>
  </si>
  <si>
    <t>Datum</t>
  </si>
  <si>
    <t>Verhältnis</t>
  </si>
  <si>
    <t>zu 1</t>
  </si>
  <si>
    <t>g. pro Tag</t>
  </si>
  <si>
    <t>Mahlzeiten</t>
  </si>
  <si>
    <t>Mahlzeiten pro Tag</t>
  </si>
  <si>
    <t>DIÄTEINHEIT</t>
  </si>
  <si>
    <t>Kcal/Einheit</t>
  </si>
  <si>
    <t>Einh./Tag</t>
  </si>
  <si>
    <t>Einh/Mahlz</t>
  </si>
  <si>
    <t>KALORIEN PRO MAHLZEIT</t>
  </si>
  <si>
    <t>Eiweiß (g)</t>
  </si>
  <si>
    <t>Fett (g)</t>
  </si>
  <si>
    <t>Kohlehy. (g)</t>
  </si>
  <si>
    <t>Mahlzeit:</t>
  </si>
  <si>
    <t>Frühstück</t>
  </si>
  <si>
    <t>ZIEL</t>
  </si>
  <si>
    <t>SUMME</t>
  </si>
  <si>
    <t>% Eiweiß</t>
  </si>
  <si>
    <t>% Kohlehy</t>
  </si>
  <si>
    <t>Kohlehy (g)</t>
  </si>
  <si>
    <t>GRAMM</t>
  </si>
  <si>
    <t>BEMERKUNGEN:</t>
  </si>
  <si>
    <t>Kalorien</t>
  </si>
  <si>
    <t>Snack</t>
  </si>
  <si>
    <t>Mittag</t>
  </si>
  <si>
    <t>Nachmittag</t>
  </si>
  <si>
    <t>Abend</t>
  </si>
  <si>
    <t>Ziel/Mahlzeit</t>
  </si>
  <si>
    <t>Gesamt/Tag</t>
  </si>
  <si>
    <t>Soll/Tag</t>
  </si>
  <si>
    <t>KETOGENE DIÄT</t>
  </si>
  <si>
    <t>für</t>
  </si>
  <si>
    <t>g</t>
  </si>
  <si>
    <t>Ist</t>
  </si>
  <si>
    <t>Soll</t>
  </si>
  <si>
    <t>% Natrium</t>
  </si>
  <si>
    <t>%Fett</t>
  </si>
  <si>
    <t>% Cholest.</t>
  </si>
  <si>
    <t>Natrium(mg)</t>
  </si>
  <si>
    <t>Cholest.(mg)</t>
  </si>
  <si>
    <t>mg</t>
  </si>
  <si>
    <t>Natrium (mg)</t>
  </si>
  <si>
    <t>Summe</t>
  </si>
  <si>
    <t>Cholesterin (mg)</t>
  </si>
  <si>
    <t>Ballast (g)</t>
  </si>
  <si>
    <t>BERECHNETES ZIEL PRO MAHLZEIT:</t>
  </si>
  <si>
    <t>% Ballast</t>
  </si>
  <si>
    <t>Ballaststoffe (g)</t>
  </si>
  <si>
    <t>Wasser</t>
  </si>
  <si>
    <t>Nestargel</t>
  </si>
  <si>
    <t xml:space="preserve">Maltodextrin </t>
  </si>
  <si>
    <t>Trinknahrung für Kind</t>
  </si>
  <si>
    <t>Trinknahrung</t>
  </si>
  <si>
    <t>Jungendlicher, männl. 14 J.</t>
  </si>
  <si>
    <t>Gurke, roh</t>
  </si>
  <si>
    <t>Knisterbrot</t>
  </si>
  <si>
    <t>Mozzarella</t>
  </si>
  <si>
    <t>Parmesan</t>
  </si>
  <si>
    <t>Apfel</t>
  </si>
  <si>
    <t>Rapsöl</t>
  </si>
  <si>
    <t>Kopfsalat</t>
  </si>
  <si>
    <t>Schweinsbratwurst</t>
  </si>
  <si>
    <t>Wiener Würstchen</t>
  </si>
  <si>
    <t>Erbeeren</t>
  </si>
  <si>
    <t>Himbeere</t>
  </si>
  <si>
    <t>BS (g)</t>
  </si>
  <si>
    <t>Na (mg)</t>
  </si>
  <si>
    <t>Chol. (mg)</t>
  </si>
  <si>
    <t>Fett</t>
  </si>
  <si>
    <t>pro</t>
  </si>
  <si>
    <t>Zubereitung:</t>
  </si>
  <si>
    <t>KetoCal Advance Vanille</t>
  </si>
  <si>
    <t>KILOKALORIEN PRO MAHLZEIT</t>
  </si>
  <si>
    <t>Cholest. (mg)</t>
  </si>
  <si>
    <t xml:space="preserve">Zubereitung: </t>
  </si>
  <si>
    <t>* farbige Felder ausfüllen</t>
  </si>
  <si>
    <t>Kohlenhy. (g)</t>
  </si>
  <si>
    <t>Kilokalorien</t>
  </si>
  <si>
    <t>% Fett</t>
  </si>
  <si>
    <t>% Kohlenh.</t>
  </si>
  <si>
    <t>% Ballastst.</t>
  </si>
  <si>
    <t>Ballastst. (g)</t>
  </si>
  <si>
    <t>Eiweiß
(g)</t>
  </si>
  <si>
    <t>Fett
(g)</t>
  </si>
  <si>
    <t>KH
(g)</t>
  </si>
  <si>
    <t>Kilokalorien
(Kcal)</t>
  </si>
  <si>
    <t>BS
(g)</t>
  </si>
  <si>
    <t>Eier</t>
  </si>
  <si>
    <t>Nüsse</t>
  </si>
  <si>
    <t>Calogen, Pfrimmer-Nutricia</t>
  </si>
  <si>
    <t>KetoCal Advance Neutral</t>
  </si>
  <si>
    <t xml:space="preserve">KetoCal Advance Vanille Standardauflösung </t>
  </si>
  <si>
    <t xml:space="preserve">KetoCal Infant Standardauflösung </t>
  </si>
  <si>
    <t>KetoCal Infant</t>
  </si>
  <si>
    <t>Spinat</t>
  </si>
  <si>
    <t>Öle</t>
  </si>
  <si>
    <t>Walnussöl</t>
  </si>
  <si>
    <t>Senf, scharf</t>
  </si>
  <si>
    <t>Salz</t>
  </si>
  <si>
    <t>Wurst</t>
  </si>
  <si>
    <t>Tofu</t>
  </si>
  <si>
    <t>Tofu fest</t>
  </si>
  <si>
    <t>Lachsschinken (geräuchert)</t>
  </si>
  <si>
    <t>Kochschinken</t>
  </si>
  <si>
    <t>Corned beef</t>
  </si>
  <si>
    <t>Frühstücksspeck</t>
  </si>
  <si>
    <t>Schweinefilet</t>
  </si>
  <si>
    <t>Putenbrust ohne Haut</t>
  </si>
  <si>
    <t>Hähnchenbrust ohne Haut</t>
  </si>
  <si>
    <t>Getreide</t>
  </si>
  <si>
    <t>Vollkornbrot</t>
  </si>
  <si>
    <t>Reis</t>
  </si>
  <si>
    <t>Bulgur</t>
  </si>
  <si>
    <t>Walnusskerne</t>
  </si>
  <si>
    <t>Garnelen</t>
  </si>
  <si>
    <t>Räucherlachs</t>
  </si>
  <si>
    <t>Sardine in der Dose in Öl</t>
  </si>
  <si>
    <t>Käse</t>
  </si>
  <si>
    <t>Harzer Käse mager</t>
  </si>
  <si>
    <t>Frischkäse Arla 17% absolut</t>
  </si>
  <si>
    <t>Feta</t>
  </si>
  <si>
    <t>LC1 natur 3,5 % Fett</t>
  </si>
  <si>
    <t>Joghurt 3,5 % Fett</t>
  </si>
  <si>
    <t>Obst</t>
  </si>
  <si>
    <t>Aprikose</t>
  </si>
  <si>
    <t>Beerenobst</t>
  </si>
  <si>
    <t>Birne</t>
  </si>
  <si>
    <t>Grapefruit</t>
  </si>
  <si>
    <t>Kiwi</t>
  </si>
  <si>
    <t>Nektarine</t>
  </si>
  <si>
    <t>Orange</t>
  </si>
  <si>
    <t>Pfirsich</t>
  </si>
  <si>
    <t>Möhren roh</t>
  </si>
  <si>
    <t>Heidelbeeren</t>
  </si>
  <si>
    <t>Papaya</t>
  </si>
  <si>
    <t>Kirschen, süß</t>
  </si>
  <si>
    <t>Kirschen, sauer</t>
  </si>
  <si>
    <t>Gewürze</t>
  </si>
  <si>
    <t>Milchprod.</t>
  </si>
  <si>
    <t xml:space="preserve">KetoCal Advance Neutral Standardauflösung </t>
  </si>
  <si>
    <t>Remoulade 65 % Fett</t>
  </si>
  <si>
    <t>Mayonnaise 80 % Fett</t>
  </si>
  <si>
    <t>Paranüsse</t>
  </si>
  <si>
    <t>Macadamianüsse, ungesalzen</t>
  </si>
  <si>
    <t>Pecannüsse</t>
  </si>
  <si>
    <t>Schlagsahne 30 % Fett</t>
  </si>
  <si>
    <t>Saure Sahne, 10 % Fett</t>
  </si>
  <si>
    <t>Creme Fraiche 30 % Fett</t>
  </si>
  <si>
    <t>Creme Double 42 % Fett</t>
  </si>
  <si>
    <t>Kuhmilch 3,5 % Fett</t>
  </si>
  <si>
    <t>Appenzeller Rahmstufe (50 %)</t>
  </si>
  <si>
    <t>Camembert 30 %</t>
  </si>
  <si>
    <t>Brie Rahmstufe (50 %)</t>
  </si>
  <si>
    <t>Frischkäse Doppelrahmstufe</t>
  </si>
  <si>
    <t>Schmelzkäse Doppelrahmstufe (60 %)</t>
  </si>
  <si>
    <t>Hühnerei, Vollei, frisch</t>
  </si>
  <si>
    <t>Blutwurst (Rotwurst)</t>
  </si>
  <si>
    <t>Forelle, gegart</t>
  </si>
  <si>
    <t>Forelle, geräuchert</t>
  </si>
  <si>
    <t>Makrele, geräuchert</t>
  </si>
  <si>
    <t>Scholle, gegart</t>
  </si>
  <si>
    <t>Rotbarsch, gegart</t>
  </si>
  <si>
    <t>Heilbutt, gegart</t>
  </si>
  <si>
    <t>KH (g)</t>
  </si>
  <si>
    <t>Pasta, eifrei</t>
  </si>
  <si>
    <t>Kohlenh. (g)</t>
  </si>
  <si>
    <t>Ballast. (g)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</si>
</sst>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\g"/>
    <numFmt numFmtId="182" formatCode="0\g"/>
    <numFmt numFmtId="183" formatCode="\%"/>
    <numFmt numFmtId="184" formatCode=".00%"/>
    <numFmt numFmtId="185" formatCode="0.\ "/>
    <numFmt numFmtId="186" formatCode="\(0.0\)"/>
    <numFmt numFmtId="187" formatCode="0.0\ \g"/>
    <numFmt numFmtId="188" formatCode="0.0\G"/>
    <numFmt numFmtId="189" formatCode="0.0\k\g"/>
    <numFmt numFmtId="190" formatCode="0\c\a\l"/>
    <numFmt numFmtId="191" formatCode="0\c\c"/>
    <numFmt numFmtId="192" formatCode="0.00\g"/>
    <numFmt numFmtId="193" formatCode="0\G"/>
    <numFmt numFmtId="194" formatCode="0."/>
    <numFmt numFmtId="195" formatCode="00000"/>
  </numFmts>
  <fonts count="6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Geneva"/>
      <family val="0"/>
    </font>
    <font>
      <b/>
      <i/>
      <sz val="11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sz val="10"/>
      <color indexed="61"/>
      <name val="Helv"/>
      <family val="0"/>
    </font>
    <font>
      <u val="single"/>
      <sz val="11"/>
      <name val="Arial"/>
      <family val="0"/>
    </font>
    <font>
      <i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71">
    <xf numFmtId="0" fontId="0" fillId="0" borderId="0" xfId="0" applyAlignment="1">
      <alignment/>
    </xf>
    <xf numFmtId="181" fontId="9" fillId="0" borderId="10" xfId="0" applyNumberFormat="1" applyFont="1" applyBorder="1" applyAlignment="1" applyProtection="1">
      <alignment horizontal="center"/>
      <protection/>
    </xf>
    <xf numFmtId="181" fontId="9" fillId="0" borderId="11" xfId="0" applyNumberFormat="1" applyFont="1" applyBorder="1" applyAlignment="1" applyProtection="1">
      <alignment horizontal="center"/>
      <protection/>
    </xf>
    <xf numFmtId="181" fontId="9" fillId="0" borderId="12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181" fontId="9" fillId="0" borderId="14" xfId="0" applyNumberFormat="1" applyFont="1" applyBorder="1" applyAlignment="1" applyProtection="1">
      <alignment horizontal="center"/>
      <protection/>
    </xf>
    <xf numFmtId="186" fontId="7" fillId="0" borderId="15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left"/>
      <protection locked="0"/>
    </xf>
    <xf numFmtId="0" fontId="5" fillId="1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left"/>
      <protection/>
    </xf>
    <xf numFmtId="180" fontId="5" fillId="0" borderId="0" xfId="0" applyNumberFormat="1" applyFont="1" applyAlignment="1" applyProtection="1">
      <alignment horizontal="center"/>
      <protection/>
    </xf>
    <xf numFmtId="180" fontId="5" fillId="0" borderId="17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5" fillId="1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/>
    </xf>
    <xf numFmtId="181" fontId="9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6" fontId="7" fillId="0" borderId="19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80" fontId="5" fillId="0" borderId="20" xfId="0" applyNumberFormat="1" applyFont="1" applyBorder="1" applyAlignment="1" applyProtection="1">
      <alignment horizontal="center"/>
      <protection/>
    </xf>
    <xf numFmtId="180" fontId="5" fillId="0" borderId="18" xfId="0" applyNumberFormat="1" applyFont="1" applyBorder="1" applyAlignment="1" applyProtection="1">
      <alignment horizontal="center"/>
      <protection/>
    </xf>
    <xf numFmtId="180" fontId="5" fillId="0" borderId="13" xfId="0" applyNumberFormat="1" applyFont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/>
    </xf>
    <xf numFmtId="181" fontId="9" fillId="0" borderId="0" xfId="0" applyNumberFormat="1" applyFont="1" applyBorder="1" applyAlignment="1" applyProtection="1">
      <alignment horizontal="center"/>
      <protection/>
    </xf>
    <xf numFmtId="182" fontId="9" fillId="0" borderId="16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Continuous"/>
      <protection/>
    </xf>
    <xf numFmtId="2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/>
    </xf>
    <xf numFmtId="14" fontId="5" fillId="0" borderId="16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right"/>
      <protection/>
    </xf>
    <xf numFmtId="1" fontId="9" fillId="0" borderId="2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2" fontId="5" fillId="1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2" fontId="5" fillId="0" borderId="1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right"/>
      <protection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2" fontId="12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right"/>
      <protection/>
    </xf>
    <xf numFmtId="180" fontId="5" fillId="0" borderId="22" xfId="0" applyNumberFormat="1" applyFont="1" applyBorder="1" applyAlignment="1" applyProtection="1">
      <alignment horizontal="centerContinuous"/>
      <protection locked="0"/>
    </xf>
    <xf numFmtId="180" fontId="5" fillId="0" borderId="22" xfId="0" applyNumberFormat="1" applyFont="1" applyBorder="1" applyAlignment="1" applyProtection="1">
      <alignment horizontal="centerContinuous"/>
      <protection/>
    </xf>
    <xf numFmtId="2" fontId="5" fillId="0" borderId="22" xfId="0" applyNumberFormat="1" applyFont="1" applyBorder="1" applyAlignment="1" applyProtection="1">
      <alignment horizontal="centerContinuous"/>
      <protection/>
    </xf>
    <xf numFmtId="2" fontId="9" fillId="0" borderId="22" xfId="0" applyNumberFormat="1" applyFont="1" applyBorder="1" applyAlignment="1" applyProtection="1">
      <alignment horizontal="centerContinuous"/>
      <protection/>
    </xf>
    <xf numFmtId="0" fontId="5" fillId="1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11" fillId="0" borderId="23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8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2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2" fontId="14" fillId="0" borderId="11" xfId="0" applyNumberFormat="1" applyFont="1" applyBorder="1" applyAlignment="1" applyProtection="1">
      <alignment horizontal="left" vertical="center"/>
      <protection locked="0"/>
    </xf>
    <xf numFmtId="180" fontId="14" fillId="0" borderId="11" xfId="0" applyNumberFormat="1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2" fontId="18" fillId="0" borderId="0" xfId="0" applyNumberFormat="1" applyFont="1" applyAlignment="1" applyProtection="1">
      <alignment horizontal="left"/>
      <protection/>
    </xf>
    <xf numFmtId="0" fontId="14" fillId="0" borderId="0" xfId="0" applyFont="1" applyAlignment="1">
      <alignment vertical="center" wrapText="1"/>
    </xf>
    <xf numFmtId="2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Continuous"/>
      <protection/>
    </xf>
    <xf numFmtId="181" fontId="9" fillId="0" borderId="0" xfId="0" applyNumberFormat="1" applyFont="1" applyBorder="1" applyAlignment="1" applyProtection="1">
      <alignment horizontal="centerContinuous"/>
      <protection/>
    </xf>
    <xf numFmtId="180" fontId="5" fillId="0" borderId="22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6" fontId="7" fillId="0" borderId="24" xfId="0" applyNumberFormat="1" applyFont="1" applyBorder="1" applyAlignment="1" applyProtection="1">
      <alignment horizontal="center"/>
      <protection/>
    </xf>
    <xf numFmtId="181" fontId="9" fillId="0" borderId="25" xfId="0" applyNumberFormat="1" applyFont="1" applyBorder="1" applyAlignment="1" applyProtection="1">
      <alignment horizontal="center"/>
      <protection/>
    </xf>
    <xf numFmtId="0" fontId="5" fillId="1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0" xfId="0" applyNumberFormat="1" applyFont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 horizontal="right"/>
      <protection/>
    </xf>
    <xf numFmtId="181" fontId="9" fillId="0" borderId="0" xfId="0" applyNumberFormat="1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180" fontId="9" fillId="0" borderId="14" xfId="0" applyNumberFormat="1" applyFont="1" applyBorder="1" applyAlignment="1" applyProtection="1">
      <alignment horizontal="right"/>
      <protection/>
    </xf>
    <xf numFmtId="186" fontId="7" fillId="0" borderId="15" xfId="0" applyNumberFormat="1" applyFont="1" applyBorder="1" applyAlignment="1" applyProtection="1">
      <alignment horizontal="right"/>
      <protection/>
    </xf>
    <xf numFmtId="180" fontId="9" fillId="0" borderId="25" xfId="0" applyNumberFormat="1" applyFont="1" applyBorder="1" applyAlignment="1" applyProtection="1">
      <alignment horizontal="center"/>
      <protection locked="0"/>
    </xf>
    <xf numFmtId="180" fontId="9" fillId="0" borderId="14" xfId="0" applyNumberFormat="1" applyFont="1" applyBorder="1" applyAlignment="1" applyProtection="1">
      <alignment horizontal="right"/>
      <protection locked="0"/>
    </xf>
    <xf numFmtId="180" fontId="9" fillId="0" borderId="16" xfId="0" applyNumberFormat="1" applyFont="1" applyBorder="1" applyAlignment="1" applyProtection="1">
      <alignment horizontal="right"/>
      <protection/>
    </xf>
    <xf numFmtId="0" fontId="5" fillId="1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80" fontId="5" fillId="0" borderId="0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left"/>
      <protection/>
    </xf>
    <xf numFmtId="181" fontId="9" fillId="0" borderId="0" xfId="0" applyNumberFormat="1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186" fontId="7" fillId="0" borderId="24" xfId="0" applyNumberFormat="1" applyFont="1" applyBorder="1" applyAlignment="1" applyProtection="1">
      <alignment horizontal="left"/>
      <protection/>
    </xf>
    <xf numFmtId="2" fontId="9" fillId="0" borderId="21" xfId="0" applyNumberFormat="1" applyFont="1" applyBorder="1" applyAlignment="1" applyProtection="1">
      <alignment horizontal="left"/>
      <protection/>
    </xf>
    <xf numFmtId="180" fontId="9" fillId="0" borderId="25" xfId="0" applyNumberFormat="1" applyFont="1" applyBorder="1" applyAlignment="1" applyProtection="1">
      <alignment horizontal="right"/>
      <protection/>
    </xf>
    <xf numFmtId="186" fontId="7" fillId="0" borderId="24" xfId="0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181" fontId="9" fillId="0" borderId="25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Continuous"/>
      <protection/>
    </xf>
    <xf numFmtId="180" fontId="19" fillId="0" borderId="11" xfId="0" applyNumberFormat="1" applyFont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right" vertical="center"/>
    </xf>
    <xf numFmtId="1" fontId="13" fillId="0" borderId="17" xfId="0" applyNumberFormat="1" applyFont="1" applyBorder="1" applyAlignment="1" applyProtection="1">
      <alignment horizontal="right" vertical="center" wrapText="1"/>
      <protection/>
    </xf>
    <xf numFmtId="1" fontId="13" fillId="0" borderId="16" xfId="0" applyNumberFormat="1" applyFont="1" applyBorder="1" applyAlignment="1" applyProtection="1">
      <alignment horizontal="right" vertical="center"/>
      <protection/>
    </xf>
    <xf numFmtId="1" fontId="13" fillId="0" borderId="16" xfId="0" applyNumberFormat="1" applyFont="1" applyBorder="1" applyAlignment="1" applyProtection="1">
      <alignment horizontal="right" vertical="center"/>
      <protection locked="0"/>
    </xf>
    <xf numFmtId="1" fontId="13" fillId="0" borderId="11" xfId="0" applyNumberFormat="1" applyFont="1" applyBorder="1" applyAlignment="1" applyProtection="1">
      <alignment horizontal="right" vertical="center"/>
      <protection locked="0"/>
    </xf>
    <xf numFmtId="1" fontId="13" fillId="0" borderId="11" xfId="0" applyNumberFormat="1" applyFont="1" applyBorder="1" applyAlignment="1">
      <alignment horizontal="right" vertical="center"/>
    </xf>
    <xf numFmtId="180" fontId="13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Continuous" vertical="center"/>
    </xf>
    <xf numFmtId="2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80" fontId="13" fillId="0" borderId="17" xfId="0" applyNumberFormat="1" applyFont="1" applyBorder="1" applyAlignment="1" applyProtection="1">
      <alignment horizontal="center" vertical="center" wrapText="1"/>
      <protection/>
    </xf>
    <xf numFmtId="180" fontId="13" fillId="0" borderId="17" xfId="0" applyNumberFormat="1" applyFont="1" applyBorder="1" applyAlignment="1" applyProtection="1">
      <alignment horizontal="left" vertical="center" wrapText="1"/>
      <protection/>
    </xf>
    <xf numFmtId="2" fontId="19" fillId="0" borderId="11" xfId="0" applyNumberFormat="1" applyFont="1" applyBorder="1" applyAlignment="1" applyProtection="1">
      <alignment horizontal="center" vertical="center" wrapText="1"/>
      <protection/>
    </xf>
    <xf numFmtId="2" fontId="13" fillId="0" borderId="21" xfId="0" applyNumberFormat="1" applyFont="1" applyBorder="1" applyAlignment="1" applyProtection="1">
      <alignment horizontal="center" vertical="center"/>
      <protection/>
    </xf>
    <xf numFmtId="2" fontId="13" fillId="0" borderId="11" xfId="0" applyNumberFormat="1" applyFont="1" applyBorder="1" applyAlignment="1" applyProtection="1">
      <alignment horizontal="left" vertical="center"/>
      <protection/>
    </xf>
    <xf numFmtId="2" fontId="13" fillId="0" borderId="11" xfId="0" applyNumberFormat="1" applyFont="1" applyBorder="1" applyAlignment="1" applyProtection="1">
      <alignment horizontal="center" vertical="center"/>
      <protection locked="0"/>
    </xf>
    <xf numFmtId="2" fontId="13" fillId="0" borderId="11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2" fontId="13" fillId="0" borderId="21" xfId="0" applyNumberFormat="1" applyFont="1" applyBorder="1" applyAlignment="1" applyProtection="1">
      <alignment horizontal="center" vertical="center"/>
      <protection/>
    </xf>
    <xf numFmtId="2" fontId="13" fillId="0" borderId="11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2" fontId="13" fillId="0" borderId="21" xfId="0" applyNumberFormat="1" applyFont="1" applyBorder="1" applyAlignment="1" applyProtection="1">
      <alignment horizontal="center" vertical="center"/>
      <protection locked="0"/>
    </xf>
    <xf numFmtId="2" fontId="13" fillId="0" borderId="21" xfId="0" applyNumberFormat="1" applyFont="1" applyBorder="1" applyAlignment="1" applyProtection="1">
      <alignment horizontal="center" vertical="center"/>
      <protection locked="0"/>
    </xf>
    <xf numFmtId="2" fontId="19" fillId="0" borderId="11" xfId="0" applyNumberFormat="1" applyFont="1" applyBorder="1" applyAlignment="1" applyProtection="1">
      <alignment horizontal="right" vertical="center"/>
      <protection locked="0"/>
    </xf>
    <xf numFmtId="180" fontId="13" fillId="0" borderId="11" xfId="0" applyNumberFormat="1" applyFont="1" applyBorder="1" applyAlignment="1" applyProtection="1">
      <alignment horizontal="center" vertical="center"/>
      <protection locked="0"/>
    </xf>
    <xf numFmtId="180" fontId="13" fillId="0" borderId="11" xfId="0" applyNumberFormat="1" applyFont="1" applyBorder="1" applyAlignment="1" applyProtection="1">
      <alignment horizontal="left" vertical="center"/>
      <protection locked="0"/>
    </xf>
    <xf numFmtId="180" fontId="13" fillId="0" borderId="11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left" vertical="center"/>
    </xf>
    <xf numFmtId="180" fontId="13" fillId="0" borderId="0" xfId="0" applyNumberFormat="1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181" fontId="9" fillId="0" borderId="16" xfId="0" applyNumberFormat="1" applyFont="1" applyBorder="1" applyAlignment="1" applyProtection="1">
      <alignment horizontal="center"/>
      <protection/>
    </xf>
    <xf numFmtId="187" fontId="9" fillId="0" borderId="16" xfId="0" applyNumberFormat="1" applyFont="1" applyBorder="1" applyAlignment="1" applyProtection="1">
      <alignment horizontal="center"/>
      <protection/>
    </xf>
    <xf numFmtId="0" fontId="21" fillId="0" borderId="0" xfId="0" applyFont="1" applyAlignment="1">
      <alignment vertical="center"/>
    </xf>
    <xf numFmtId="2" fontId="9" fillId="0" borderId="0" xfId="0" applyNumberFormat="1" applyFont="1" applyAlignment="1" applyProtection="1">
      <alignment horizontal="center"/>
      <protection/>
    </xf>
    <xf numFmtId="0" fontId="21" fillId="0" borderId="0" xfId="0" applyFont="1" applyAlignment="1">
      <alignment vertical="center"/>
    </xf>
    <xf numFmtId="0" fontId="21" fillId="0" borderId="17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3" fillId="0" borderId="11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/>
      <protection/>
    </xf>
    <xf numFmtId="0" fontId="5" fillId="1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2" fontId="9" fillId="0" borderId="21" xfId="0" applyNumberFormat="1" applyFont="1" applyBorder="1" applyAlignment="1" applyProtection="1">
      <alignment horizontal="center"/>
      <protection/>
    </xf>
    <xf numFmtId="2" fontId="13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 applyProtection="1">
      <alignment/>
      <protection locked="0"/>
    </xf>
    <xf numFmtId="2" fontId="24" fillId="0" borderId="11" xfId="0" applyNumberFormat="1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24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9" fillId="0" borderId="16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" fontId="24" fillId="0" borderId="0" xfId="0" applyNumberFormat="1" applyFont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/>
      <protection/>
    </xf>
    <xf numFmtId="2" fontId="11" fillId="0" borderId="27" xfId="0" applyNumberFormat="1" applyFont="1" applyBorder="1" applyAlignment="1" applyProtection="1">
      <alignment horizontal="center"/>
      <protection/>
    </xf>
    <xf numFmtId="2" fontId="11" fillId="0" borderId="28" xfId="0" applyNumberFormat="1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wrapText="1"/>
      <protection locked="0"/>
    </xf>
    <xf numFmtId="0" fontId="25" fillId="0" borderId="11" xfId="0" applyFont="1" applyBorder="1" applyAlignment="1" applyProtection="1">
      <alignment horizontal="center" wrapText="1"/>
      <protection locked="0"/>
    </xf>
    <xf numFmtId="180" fontId="25" fillId="0" borderId="11" xfId="0" applyNumberFormat="1" applyFont="1" applyBorder="1" applyAlignment="1" applyProtection="1">
      <alignment horizontal="center" wrapText="1"/>
      <protection locked="0"/>
    </xf>
    <xf numFmtId="2" fontId="21" fillId="0" borderId="11" xfId="0" applyNumberFormat="1" applyFont="1" applyBorder="1" applyAlignment="1" applyProtection="1">
      <alignment horizontal="center" wrapText="1"/>
      <protection/>
    </xf>
    <xf numFmtId="0" fontId="13" fillId="0" borderId="0" xfId="0" applyFont="1" applyBorder="1" applyAlignment="1">
      <alignment wrapText="1"/>
    </xf>
    <xf numFmtId="2" fontId="26" fillId="0" borderId="11" xfId="0" applyNumberFormat="1" applyFont="1" applyBorder="1" applyAlignment="1" applyProtection="1">
      <alignment horizontal="right"/>
      <protection locked="0"/>
    </xf>
    <xf numFmtId="2" fontId="26" fillId="0" borderId="11" xfId="0" applyNumberFormat="1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18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81" fontId="24" fillId="0" borderId="10" xfId="0" applyNumberFormat="1" applyFont="1" applyBorder="1" applyAlignment="1" applyProtection="1">
      <alignment horizontal="center" vertical="center"/>
      <protection/>
    </xf>
    <xf numFmtId="180" fontId="24" fillId="0" borderId="11" xfId="0" applyNumberFormat="1" applyFont="1" applyBorder="1" applyAlignment="1" applyProtection="1">
      <alignment horizontal="center" vertic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2" fontId="21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2" fontId="28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 locked="0"/>
    </xf>
    <xf numFmtId="2" fontId="26" fillId="33" borderId="11" xfId="0" applyNumberFormat="1" applyFont="1" applyFill="1" applyBorder="1" applyAlignment="1" applyProtection="1">
      <alignment horizontal="center"/>
      <protection locked="0"/>
    </xf>
    <xf numFmtId="2" fontId="26" fillId="33" borderId="11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1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2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>
      <alignment horizontal="center"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4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1" fillId="0" borderId="20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80" fontId="5" fillId="0" borderId="17" xfId="0" applyNumberFormat="1" applyFont="1" applyBorder="1" applyAlignment="1" applyProtection="1">
      <alignment horizontal="center"/>
      <protection/>
    </xf>
    <xf numFmtId="49" fontId="5" fillId="0" borderId="20" xfId="0" applyNumberFormat="1" applyFont="1" applyBorder="1" applyAlignment="1" applyProtection="1">
      <alignment vertical="top" wrapText="1"/>
      <protection/>
    </xf>
    <xf numFmtId="49" fontId="0" fillId="0" borderId="29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25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5" fillId="0" borderId="20" xfId="0" applyNumberFormat="1" applyFont="1" applyBorder="1" applyAlignment="1" applyProtection="1">
      <alignment horizontal="left" vertical="top" wrapText="1"/>
      <protection/>
    </xf>
    <xf numFmtId="49" fontId="0" fillId="0" borderId="29" xfId="0" applyNumberFormat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25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24" xfId="0" applyNumberForma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0</xdr:rowOff>
    </xdr:from>
    <xdr:to>
      <xdr:col>11</xdr:col>
      <xdr:colOff>609600</xdr:colOff>
      <xdr:row>43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" y="5962650"/>
          <a:ext cx="68103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0</xdr:rowOff>
    </xdr:from>
    <xdr:to>
      <xdr:col>11</xdr:col>
      <xdr:colOff>609600</xdr:colOff>
      <xdr:row>43</xdr:row>
      <xdr:rowOff>152400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" y="5962650"/>
          <a:ext cx="66294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38100</xdr:rowOff>
    </xdr:from>
    <xdr:to>
      <xdr:col>1</xdr:col>
      <xdr:colOff>0</xdr:colOff>
      <xdr:row>24</xdr:row>
      <xdr:rowOff>38100</xdr:rowOff>
    </xdr:to>
    <xdr:sp>
      <xdr:nvSpPr>
        <xdr:cNvPr id="1" name="Line 4"/>
        <xdr:cNvSpPr>
          <a:spLocks/>
        </xdr:cNvSpPr>
      </xdr:nvSpPr>
      <xdr:spPr>
        <a:xfrm>
          <a:off x="9525" y="5181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showGridLines="0" tabSelected="1" workbookViewId="0" topLeftCell="A1">
      <pane ySplit="2" topLeftCell="BM41" activePane="bottomLeft" state="frozen"/>
      <selection pane="topLeft" activeCell="B1" sqref="B1"/>
      <selection pane="bottomLeft" activeCell="B84" sqref="B84"/>
    </sheetView>
  </sheetViews>
  <sheetFormatPr defaultColWidth="11.00390625" defaultRowHeight="12.75"/>
  <cols>
    <col min="1" max="1" width="11.75390625" style="188" bestFit="1" customWidth="1"/>
    <col min="2" max="2" width="43.625" style="199" bestFit="1" customWidth="1"/>
    <col min="3" max="3" width="5.00390625" style="200" bestFit="1" customWidth="1"/>
    <col min="4" max="4" width="11.00390625" style="201" bestFit="1" customWidth="1"/>
    <col min="5" max="5" width="8.375" style="201" customWidth="1"/>
    <col min="6" max="6" width="7.625" style="201" customWidth="1"/>
    <col min="7" max="7" width="11.25390625" style="194" bestFit="1" customWidth="1"/>
    <col min="8" max="8" width="9.625" style="194" bestFit="1" customWidth="1"/>
    <col min="9" max="9" width="7.25390625" style="194" bestFit="1" customWidth="1"/>
    <col min="10" max="16384" width="10.75390625" style="188" customWidth="1"/>
  </cols>
  <sheetData>
    <row r="1" spans="1:9" ht="15">
      <c r="A1" s="185"/>
      <c r="B1" s="183"/>
      <c r="C1" s="186"/>
      <c r="D1" s="184"/>
      <c r="E1" s="184"/>
      <c r="F1" s="184"/>
      <c r="G1" s="187"/>
      <c r="H1" s="187"/>
      <c r="I1" s="187"/>
    </row>
    <row r="2" spans="1:9" s="209" customFormat="1" ht="15">
      <c r="A2" s="205"/>
      <c r="B2" s="206" t="s">
        <v>0</v>
      </c>
      <c r="C2" s="207" t="s">
        <v>110</v>
      </c>
      <c r="D2" s="208" t="s">
        <v>51</v>
      </c>
      <c r="E2" s="208" t="s">
        <v>52</v>
      </c>
      <c r="F2" s="208" t="s">
        <v>204</v>
      </c>
      <c r="G2" s="208" t="s">
        <v>108</v>
      </c>
      <c r="H2" s="208" t="s">
        <v>107</v>
      </c>
      <c r="I2" s="208" t="s">
        <v>106</v>
      </c>
    </row>
    <row r="3" spans="1:9" s="189" customFormat="1" ht="12.75">
      <c r="A3" s="230" t="s">
        <v>2</v>
      </c>
      <c r="B3" s="231" t="s">
        <v>3</v>
      </c>
      <c r="C3" s="232">
        <v>100</v>
      </c>
      <c r="D3" s="184">
        <v>1.9</v>
      </c>
      <c r="E3" s="184">
        <v>23.5</v>
      </c>
      <c r="F3" s="184">
        <v>0.4</v>
      </c>
      <c r="G3" s="233">
        <v>0</v>
      </c>
      <c r="H3" s="233">
        <v>3</v>
      </c>
      <c r="I3" s="233">
        <v>6.3</v>
      </c>
    </row>
    <row r="4" spans="1:9" s="189" customFormat="1" ht="12.75">
      <c r="A4" s="230" t="s">
        <v>2</v>
      </c>
      <c r="B4" s="234" t="s">
        <v>4</v>
      </c>
      <c r="C4" s="232">
        <v>100</v>
      </c>
      <c r="D4" s="184">
        <v>2.1</v>
      </c>
      <c r="E4" s="184">
        <v>0.2</v>
      </c>
      <c r="F4" s="184">
        <v>2</v>
      </c>
      <c r="G4" s="233">
        <v>0</v>
      </c>
      <c r="H4" s="233">
        <v>11</v>
      </c>
      <c r="I4" s="233">
        <v>2</v>
      </c>
    </row>
    <row r="5" spans="1:9" ht="12.75">
      <c r="A5" s="230" t="s">
        <v>2</v>
      </c>
      <c r="B5" s="234" t="s">
        <v>5</v>
      </c>
      <c r="C5" s="232">
        <v>100</v>
      </c>
      <c r="D5" s="184">
        <v>2.8</v>
      </c>
      <c r="E5" s="184">
        <v>0.2</v>
      </c>
      <c r="F5" s="184">
        <v>2.5</v>
      </c>
      <c r="G5" s="233">
        <v>0</v>
      </c>
      <c r="H5" s="233">
        <v>9</v>
      </c>
      <c r="I5" s="233">
        <v>2.7</v>
      </c>
    </row>
    <row r="6" spans="1:9" ht="12.75">
      <c r="A6" s="230" t="s">
        <v>2</v>
      </c>
      <c r="B6" s="234" t="s">
        <v>6</v>
      </c>
      <c r="C6" s="232">
        <v>100</v>
      </c>
      <c r="D6" s="184">
        <v>1.2</v>
      </c>
      <c r="E6" s="184">
        <v>0.3</v>
      </c>
      <c r="F6" s="184">
        <v>1.2</v>
      </c>
      <c r="G6" s="233">
        <v>0</v>
      </c>
      <c r="H6" s="233">
        <v>19</v>
      </c>
      <c r="I6" s="233">
        <v>1.9</v>
      </c>
    </row>
    <row r="7" spans="1:9" ht="12.75">
      <c r="A7" s="230" t="s">
        <v>2</v>
      </c>
      <c r="B7" s="234" t="s">
        <v>7</v>
      </c>
      <c r="C7" s="232">
        <v>100</v>
      </c>
      <c r="D7" s="184">
        <v>1</v>
      </c>
      <c r="E7" s="184">
        <v>0.2</v>
      </c>
      <c r="F7" s="184">
        <v>3.8</v>
      </c>
      <c r="G7" s="184">
        <v>0</v>
      </c>
      <c r="H7" s="184">
        <v>960</v>
      </c>
      <c r="I7" s="184">
        <v>0.29</v>
      </c>
    </row>
    <row r="8" spans="1:9" ht="12.75">
      <c r="A8" s="230" t="s">
        <v>2</v>
      </c>
      <c r="B8" s="234" t="s">
        <v>8</v>
      </c>
      <c r="C8" s="232">
        <v>100</v>
      </c>
      <c r="D8" s="184">
        <v>2.4</v>
      </c>
      <c r="E8" s="184">
        <v>0.3</v>
      </c>
      <c r="F8" s="184">
        <v>2.8</v>
      </c>
      <c r="G8" s="184">
        <v>0</v>
      </c>
      <c r="H8" s="184">
        <v>86</v>
      </c>
      <c r="I8" s="184">
        <v>4.2</v>
      </c>
    </row>
    <row r="9" spans="1:9" ht="12.75">
      <c r="A9" s="230" t="s">
        <v>2</v>
      </c>
      <c r="B9" s="234" t="s">
        <v>9</v>
      </c>
      <c r="C9" s="232">
        <v>100</v>
      </c>
      <c r="D9" s="184">
        <v>4.2</v>
      </c>
      <c r="E9" s="184">
        <v>0.7</v>
      </c>
      <c r="F9" s="184">
        <v>2.5</v>
      </c>
      <c r="G9" s="184">
        <v>0</v>
      </c>
      <c r="H9" s="184">
        <v>5</v>
      </c>
      <c r="I9" s="184">
        <v>3.5</v>
      </c>
    </row>
    <row r="10" spans="1:9" ht="12.75">
      <c r="A10" s="230" t="s">
        <v>2</v>
      </c>
      <c r="B10" s="234" t="s">
        <v>10</v>
      </c>
      <c r="C10" s="232">
        <v>100</v>
      </c>
      <c r="D10" s="184">
        <v>4.3</v>
      </c>
      <c r="E10" s="184">
        <v>0.9</v>
      </c>
      <c r="F10" s="184">
        <v>2.5</v>
      </c>
      <c r="G10" s="184">
        <v>0</v>
      </c>
      <c r="H10" s="184">
        <v>44</v>
      </c>
      <c r="I10" s="184">
        <v>4.2</v>
      </c>
    </row>
    <row r="11" spans="1:9" ht="12.75">
      <c r="A11" s="230" t="s">
        <v>2</v>
      </c>
      <c r="B11" s="234" t="s">
        <v>95</v>
      </c>
      <c r="C11" s="232">
        <v>100</v>
      </c>
      <c r="D11" s="184">
        <v>0.6</v>
      </c>
      <c r="E11" s="184">
        <v>0.2</v>
      </c>
      <c r="F11" s="184">
        <v>1.81</v>
      </c>
      <c r="G11" s="184">
        <v>0</v>
      </c>
      <c r="H11" s="184">
        <v>3</v>
      </c>
      <c r="I11" s="184">
        <v>0.54</v>
      </c>
    </row>
    <row r="12" spans="1:9" ht="12.75">
      <c r="A12" s="230" t="s">
        <v>2</v>
      </c>
      <c r="B12" s="234" t="s">
        <v>11</v>
      </c>
      <c r="C12" s="232">
        <v>100</v>
      </c>
      <c r="D12" s="184">
        <v>1.4</v>
      </c>
      <c r="E12" s="184">
        <v>0.3</v>
      </c>
      <c r="F12" s="184">
        <v>2.8</v>
      </c>
      <c r="G12" s="184">
        <v>0</v>
      </c>
      <c r="H12" s="184">
        <v>60</v>
      </c>
      <c r="I12" s="184">
        <v>4.2</v>
      </c>
    </row>
    <row r="13" spans="1:9" ht="12.75">
      <c r="A13" s="230" t="s">
        <v>2</v>
      </c>
      <c r="B13" s="234" t="s">
        <v>101</v>
      </c>
      <c r="C13" s="232">
        <v>100</v>
      </c>
      <c r="D13" s="184">
        <v>1.22</v>
      </c>
      <c r="E13" s="184">
        <v>0.22</v>
      </c>
      <c r="F13" s="184">
        <v>1.06</v>
      </c>
      <c r="G13" s="184">
        <v>0</v>
      </c>
      <c r="H13" s="184">
        <v>7.5</v>
      </c>
      <c r="I13" s="184">
        <v>1.44</v>
      </c>
    </row>
    <row r="14" spans="1:9" ht="12.75">
      <c r="A14" s="230" t="s">
        <v>2</v>
      </c>
      <c r="B14" s="234" t="s">
        <v>12</v>
      </c>
      <c r="C14" s="232">
        <v>100</v>
      </c>
      <c r="D14" s="184">
        <v>2.2</v>
      </c>
      <c r="E14" s="184">
        <v>0.3</v>
      </c>
      <c r="F14" s="184">
        <v>3.2</v>
      </c>
      <c r="G14" s="184">
        <v>0</v>
      </c>
      <c r="H14" s="233">
        <v>4</v>
      </c>
      <c r="I14" s="184">
        <v>2.3</v>
      </c>
    </row>
    <row r="15" spans="1:9" ht="12.75">
      <c r="A15" s="230" t="s">
        <v>2</v>
      </c>
      <c r="B15" s="234" t="s">
        <v>13</v>
      </c>
      <c r="C15" s="232">
        <v>100</v>
      </c>
      <c r="D15" s="184">
        <v>0.8</v>
      </c>
      <c r="E15" s="184">
        <v>0.2</v>
      </c>
      <c r="F15" s="184">
        <v>3.1</v>
      </c>
      <c r="G15" s="184">
        <v>0</v>
      </c>
      <c r="H15" s="184">
        <v>42</v>
      </c>
      <c r="I15" s="184">
        <v>2.5</v>
      </c>
    </row>
    <row r="16" spans="1:9" ht="12.75">
      <c r="A16" s="230" t="s">
        <v>2</v>
      </c>
      <c r="B16" s="238" t="s">
        <v>173</v>
      </c>
      <c r="C16" s="235">
        <v>100</v>
      </c>
      <c r="D16" s="184">
        <v>0.98</v>
      </c>
      <c r="E16" s="184">
        <v>0.2</v>
      </c>
      <c r="F16" s="184">
        <v>4.8</v>
      </c>
      <c r="G16" s="184">
        <v>0</v>
      </c>
      <c r="H16" s="233">
        <v>60</v>
      </c>
      <c r="I16" s="233">
        <v>3.63</v>
      </c>
    </row>
    <row r="17" spans="1:9" ht="12.75">
      <c r="A17" s="230" t="s">
        <v>2</v>
      </c>
      <c r="B17" s="234" t="s">
        <v>14</v>
      </c>
      <c r="C17" s="232">
        <v>100</v>
      </c>
      <c r="D17" s="184">
        <v>1.1</v>
      </c>
      <c r="E17" s="184">
        <v>0.1</v>
      </c>
      <c r="F17" s="184">
        <v>2</v>
      </c>
      <c r="G17" s="184">
        <v>0</v>
      </c>
      <c r="H17" s="184">
        <v>17</v>
      </c>
      <c r="I17" s="184">
        <v>1.6</v>
      </c>
    </row>
    <row r="18" spans="1:9" ht="12.75">
      <c r="A18" s="230" t="s">
        <v>2</v>
      </c>
      <c r="B18" s="234" t="s">
        <v>15</v>
      </c>
      <c r="C18" s="232">
        <v>100</v>
      </c>
      <c r="D18" s="184">
        <v>1</v>
      </c>
      <c r="E18" s="184">
        <v>0.2</v>
      </c>
      <c r="F18" s="184">
        <v>1.9</v>
      </c>
      <c r="G18" s="184">
        <v>0</v>
      </c>
      <c r="H18" s="184">
        <v>18</v>
      </c>
      <c r="I18" s="184">
        <v>1.5</v>
      </c>
    </row>
    <row r="19" spans="1:9" ht="12.75">
      <c r="A19" s="230" t="s">
        <v>2</v>
      </c>
      <c r="B19" s="234" t="s">
        <v>16</v>
      </c>
      <c r="C19" s="232">
        <v>100</v>
      </c>
      <c r="D19" s="184">
        <v>3.8</v>
      </c>
      <c r="E19" s="184">
        <v>0.5</v>
      </c>
      <c r="F19" s="184">
        <v>2.4</v>
      </c>
      <c r="G19" s="184">
        <v>0</v>
      </c>
      <c r="H19" s="184">
        <v>5</v>
      </c>
      <c r="I19" s="184">
        <v>4</v>
      </c>
    </row>
    <row r="20" spans="1:9" ht="12.75">
      <c r="A20" s="230" t="s">
        <v>2</v>
      </c>
      <c r="B20" s="234" t="s">
        <v>17</v>
      </c>
      <c r="C20" s="232">
        <v>100</v>
      </c>
      <c r="D20" s="184">
        <v>1.1</v>
      </c>
      <c r="E20" s="184">
        <v>0.1</v>
      </c>
      <c r="F20" s="184">
        <v>5</v>
      </c>
      <c r="G20" s="184">
        <v>0</v>
      </c>
      <c r="H20" s="184">
        <v>48</v>
      </c>
      <c r="I20" s="184">
        <v>2</v>
      </c>
    </row>
    <row r="21" spans="1:9" ht="12.75">
      <c r="A21" s="230" t="s">
        <v>2</v>
      </c>
      <c r="B21" s="234" t="s">
        <v>18</v>
      </c>
      <c r="C21" s="232">
        <v>100</v>
      </c>
      <c r="D21" s="184">
        <v>1.5</v>
      </c>
      <c r="E21" s="184">
        <v>0.2</v>
      </c>
      <c r="F21" s="184">
        <v>3.2</v>
      </c>
      <c r="G21" s="184">
        <v>0</v>
      </c>
      <c r="H21" s="184">
        <v>4</v>
      </c>
      <c r="I21" s="184">
        <v>2.5</v>
      </c>
    </row>
    <row r="22" spans="1:9" ht="12.75">
      <c r="A22" s="230" t="s">
        <v>2</v>
      </c>
      <c r="B22" s="234" t="s">
        <v>19</v>
      </c>
      <c r="C22" s="232">
        <v>100</v>
      </c>
      <c r="D22" s="184">
        <v>1.5</v>
      </c>
      <c r="E22" s="184">
        <v>0.3</v>
      </c>
      <c r="F22" s="184">
        <v>0.8</v>
      </c>
      <c r="G22" s="184">
        <v>0</v>
      </c>
      <c r="H22" s="184">
        <v>355</v>
      </c>
      <c r="I22" s="184">
        <v>2.2</v>
      </c>
    </row>
    <row r="23" spans="1:9" ht="12.75">
      <c r="A23" s="230" t="s">
        <v>2</v>
      </c>
      <c r="B23" s="234" t="s">
        <v>135</v>
      </c>
      <c r="C23" s="232">
        <v>100</v>
      </c>
      <c r="D23" s="184">
        <v>2.52</v>
      </c>
      <c r="E23" s="184">
        <v>0.3</v>
      </c>
      <c r="F23" s="184">
        <v>0.55</v>
      </c>
      <c r="G23" s="184">
        <v>0</v>
      </c>
      <c r="H23" s="184">
        <v>65</v>
      </c>
      <c r="I23" s="184">
        <v>2.58</v>
      </c>
    </row>
    <row r="24" spans="1:9" ht="12.75">
      <c r="A24" s="230" t="s">
        <v>2</v>
      </c>
      <c r="B24" s="234" t="s">
        <v>20</v>
      </c>
      <c r="C24" s="232">
        <v>100</v>
      </c>
      <c r="D24" s="184">
        <v>1.2</v>
      </c>
      <c r="E24" s="184">
        <v>0.2</v>
      </c>
      <c r="F24" s="184">
        <v>2.18</v>
      </c>
      <c r="G24" s="184">
        <v>0</v>
      </c>
      <c r="H24" s="184">
        <v>132</v>
      </c>
      <c r="I24" s="184">
        <v>2.54</v>
      </c>
    </row>
    <row r="25" spans="1:9" ht="12.75">
      <c r="A25" s="230" t="s">
        <v>2</v>
      </c>
      <c r="B25" s="234" t="s">
        <v>21</v>
      </c>
      <c r="C25" s="232">
        <v>100</v>
      </c>
      <c r="D25" s="184">
        <v>0.95</v>
      </c>
      <c r="E25" s="184">
        <v>0.21</v>
      </c>
      <c r="F25" s="184">
        <v>2.6</v>
      </c>
      <c r="G25" s="184">
        <v>0</v>
      </c>
      <c r="H25" s="184">
        <v>3</v>
      </c>
      <c r="I25" s="184">
        <v>1</v>
      </c>
    </row>
    <row r="26" spans="1:9" ht="12.75">
      <c r="A26" s="230" t="s">
        <v>2</v>
      </c>
      <c r="B26" s="234" t="s">
        <v>22</v>
      </c>
      <c r="C26" s="232">
        <v>100</v>
      </c>
      <c r="D26" s="184">
        <v>1.89</v>
      </c>
      <c r="E26" s="184">
        <v>0.29</v>
      </c>
      <c r="F26" s="184">
        <v>2.26</v>
      </c>
      <c r="G26" s="184">
        <v>0</v>
      </c>
      <c r="H26" s="184">
        <v>3</v>
      </c>
      <c r="I26" s="184">
        <v>1.1</v>
      </c>
    </row>
    <row r="27" spans="1:9" ht="12.75">
      <c r="A27" s="230" t="s">
        <v>2</v>
      </c>
      <c r="B27" s="234" t="s">
        <v>23</v>
      </c>
      <c r="C27" s="232">
        <v>100</v>
      </c>
      <c r="D27" s="184">
        <v>1.18</v>
      </c>
      <c r="E27" s="184">
        <v>0.25</v>
      </c>
      <c r="F27" s="184">
        <v>4.92</v>
      </c>
      <c r="G27" s="184">
        <v>0</v>
      </c>
      <c r="H27" s="184">
        <v>3</v>
      </c>
      <c r="I27" s="184">
        <v>1.8</v>
      </c>
    </row>
    <row r="28" spans="1:9" ht="12.75">
      <c r="A28" s="230" t="s">
        <v>2</v>
      </c>
      <c r="B28" s="234" t="s">
        <v>24</v>
      </c>
      <c r="C28" s="232">
        <v>100</v>
      </c>
      <c r="D28" s="184">
        <v>2.7</v>
      </c>
      <c r="E28" s="184">
        <v>0.2</v>
      </c>
      <c r="F28" s="184">
        <v>0.6</v>
      </c>
      <c r="G28" s="184">
        <v>0</v>
      </c>
      <c r="H28" s="184">
        <v>8</v>
      </c>
      <c r="I28" s="184">
        <v>2</v>
      </c>
    </row>
    <row r="29" spans="1:9" s="190" customFormat="1" ht="12.75">
      <c r="A29" s="238"/>
      <c r="B29" s="238"/>
      <c r="C29" s="239"/>
      <c r="D29" s="238"/>
      <c r="E29" s="238"/>
      <c r="F29" s="238"/>
      <c r="G29" s="238"/>
      <c r="H29" s="238"/>
      <c r="I29" s="238"/>
    </row>
    <row r="30" spans="1:9" ht="12.75">
      <c r="A30" s="238"/>
      <c r="B30" s="238"/>
      <c r="C30" s="239"/>
      <c r="D30" s="238"/>
      <c r="E30" s="238"/>
      <c r="F30" s="238"/>
      <c r="G30" s="238"/>
      <c r="H30" s="238"/>
      <c r="I30" s="238"/>
    </row>
    <row r="31" spans="1:9" ht="12.75">
      <c r="A31" s="236" t="s">
        <v>164</v>
      </c>
      <c r="B31" s="234" t="s">
        <v>99</v>
      </c>
      <c r="C31" s="232">
        <v>100</v>
      </c>
      <c r="D31" s="184">
        <v>0.34</v>
      </c>
      <c r="E31" s="184">
        <v>0.4</v>
      </c>
      <c r="F31" s="184">
        <v>11.43</v>
      </c>
      <c r="G31" s="184">
        <v>0</v>
      </c>
      <c r="H31" s="233">
        <v>3</v>
      </c>
      <c r="I31" s="233">
        <v>2</v>
      </c>
    </row>
    <row r="32" spans="1:9" ht="12.75">
      <c r="A32" s="236" t="s">
        <v>164</v>
      </c>
      <c r="B32" s="234" t="s">
        <v>165</v>
      </c>
      <c r="C32" s="232">
        <v>100</v>
      </c>
      <c r="D32" s="184">
        <v>0.9</v>
      </c>
      <c r="E32" s="184">
        <v>0.1</v>
      </c>
      <c r="F32" s="184">
        <v>8.54</v>
      </c>
      <c r="G32" s="184">
        <v>0</v>
      </c>
      <c r="H32" s="233">
        <v>2</v>
      </c>
      <c r="I32" s="233">
        <v>1.9</v>
      </c>
    </row>
    <row r="33" spans="1:9" s="190" customFormat="1" ht="12.75">
      <c r="A33" s="236" t="s">
        <v>164</v>
      </c>
      <c r="B33" s="234" t="s">
        <v>166</v>
      </c>
      <c r="C33" s="232">
        <v>100</v>
      </c>
      <c r="D33" s="184">
        <v>0.82</v>
      </c>
      <c r="E33" s="184">
        <v>0.4</v>
      </c>
      <c r="F33" s="184">
        <v>5.51</v>
      </c>
      <c r="G33" s="184">
        <v>0</v>
      </c>
      <c r="H33" s="233">
        <v>2</v>
      </c>
      <c r="I33" s="233">
        <v>1.63</v>
      </c>
    </row>
    <row r="34" spans="1:9" s="190" customFormat="1" ht="12.75">
      <c r="A34" s="236" t="s">
        <v>164</v>
      </c>
      <c r="B34" s="234" t="s">
        <v>167</v>
      </c>
      <c r="C34" s="232">
        <v>100</v>
      </c>
      <c r="D34" s="184">
        <v>0.5</v>
      </c>
      <c r="E34" s="184">
        <v>0.3</v>
      </c>
      <c r="F34" s="184">
        <v>12.4</v>
      </c>
      <c r="G34" s="184">
        <v>0</v>
      </c>
      <c r="H34" s="233">
        <v>2</v>
      </c>
      <c r="I34" s="233">
        <v>2.8</v>
      </c>
    </row>
    <row r="35" spans="1:9" s="190" customFormat="1" ht="12.75">
      <c r="A35" s="236" t="s">
        <v>164</v>
      </c>
      <c r="B35" s="234" t="s">
        <v>104</v>
      </c>
      <c r="C35" s="232">
        <v>100</v>
      </c>
      <c r="D35" s="184">
        <v>0.82</v>
      </c>
      <c r="E35" s="184">
        <v>0.4</v>
      </c>
      <c r="F35" s="184">
        <v>5.51</v>
      </c>
      <c r="G35" s="184">
        <v>0</v>
      </c>
      <c r="H35" s="233">
        <v>3</v>
      </c>
      <c r="I35" s="233">
        <v>1.63</v>
      </c>
    </row>
    <row r="36" spans="1:9" s="190" customFormat="1" ht="12.75">
      <c r="A36" s="236" t="s">
        <v>164</v>
      </c>
      <c r="B36" s="234" t="s">
        <v>168</v>
      </c>
      <c r="C36" s="232">
        <v>100</v>
      </c>
      <c r="D36" s="184">
        <v>0.6</v>
      </c>
      <c r="E36" s="184">
        <v>0.15</v>
      </c>
      <c r="F36" s="184">
        <v>8.95</v>
      </c>
      <c r="G36" s="184">
        <v>0</v>
      </c>
      <c r="H36" s="233">
        <v>2</v>
      </c>
      <c r="I36" s="233">
        <v>0.58</v>
      </c>
    </row>
    <row r="37" spans="1:9" s="190" customFormat="1" ht="12.75">
      <c r="A37" s="236" t="s">
        <v>164</v>
      </c>
      <c r="B37" s="234" t="s">
        <v>174</v>
      </c>
      <c r="C37" s="232">
        <v>100</v>
      </c>
      <c r="D37" s="184">
        <v>0.6</v>
      </c>
      <c r="E37" s="184">
        <v>0.6</v>
      </c>
      <c r="F37" s="184">
        <v>7.4</v>
      </c>
      <c r="G37" s="184">
        <v>0</v>
      </c>
      <c r="H37" s="233">
        <v>1</v>
      </c>
      <c r="I37" s="233">
        <v>4.9</v>
      </c>
    </row>
    <row r="38" spans="1:9" s="190" customFormat="1" ht="12.75">
      <c r="A38" s="236" t="s">
        <v>164</v>
      </c>
      <c r="B38" s="234" t="s">
        <v>105</v>
      </c>
      <c r="C38" s="232">
        <v>100</v>
      </c>
      <c r="D38" s="184">
        <v>1.3</v>
      </c>
      <c r="E38" s="184">
        <v>0.3</v>
      </c>
      <c r="F38" s="184">
        <v>4.8</v>
      </c>
      <c r="G38" s="184">
        <v>0</v>
      </c>
      <c r="H38" s="233">
        <v>1</v>
      </c>
      <c r="I38" s="233">
        <v>6.7</v>
      </c>
    </row>
    <row r="39" spans="1:9" s="190" customFormat="1" ht="12.75">
      <c r="A39" s="236" t="s">
        <v>164</v>
      </c>
      <c r="B39" s="234" t="s">
        <v>176</v>
      </c>
      <c r="C39" s="232">
        <v>100</v>
      </c>
      <c r="D39" s="184">
        <v>0.9</v>
      </c>
      <c r="E39" s="184">
        <v>0.3</v>
      </c>
      <c r="F39" s="184">
        <v>13.3</v>
      </c>
      <c r="G39" s="184">
        <v>0</v>
      </c>
      <c r="H39" s="233">
        <v>3</v>
      </c>
      <c r="I39" s="233">
        <v>1.5</v>
      </c>
    </row>
    <row r="40" spans="1:9" s="190" customFormat="1" ht="12.75">
      <c r="A40" s="236" t="s">
        <v>164</v>
      </c>
      <c r="B40" s="234" t="s">
        <v>177</v>
      </c>
      <c r="C40" s="232">
        <v>100</v>
      </c>
      <c r="D40" s="184">
        <v>0.9</v>
      </c>
      <c r="E40" s="184">
        <v>0.4</v>
      </c>
      <c r="F40" s="184">
        <v>11</v>
      </c>
      <c r="G40" s="184">
        <v>0</v>
      </c>
      <c r="H40" s="233">
        <v>2</v>
      </c>
      <c r="I40" s="233">
        <v>1.04</v>
      </c>
    </row>
    <row r="41" spans="1:9" s="190" customFormat="1" ht="12.75">
      <c r="A41" s="236" t="s">
        <v>164</v>
      </c>
      <c r="B41" s="234" t="s">
        <v>169</v>
      </c>
      <c r="C41" s="232">
        <v>100</v>
      </c>
      <c r="D41" s="184">
        <v>1</v>
      </c>
      <c r="E41" s="184">
        <v>0.63</v>
      </c>
      <c r="F41" s="184">
        <v>10.77</v>
      </c>
      <c r="G41" s="184">
        <v>0</v>
      </c>
      <c r="H41" s="233">
        <v>4</v>
      </c>
      <c r="I41" s="233">
        <v>3.9</v>
      </c>
    </row>
    <row r="42" spans="1:9" s="190" customFormat="1" ht="12.75">
      <c r="A42" s="236" t="s">
        <v>164</v>
      </c>
      <c r="B42" s="234" t="s">
        <v>170</v>
      </c>
      <c r="C42" s="232">
        <v>100</v>
      </c>
      <c r="D42" s="184">
        <v>0.9</v>
      </c>
      <c r="E42" s="184">
        <v>0.1</v>
      </c>
      <c r="F42" s="184">
        <v>12.4</v>
      </c>
      <c r="G42" s="184">
        <v>0</v>
      </c>
      <c r="H42" s="233">
        <v>9</v>
      </c>
      <c r="I42" s="233">
        <v>2.2</v>
      </c>
    </row>
    <row r="43" spans="1:9" s="190" customFormat="1" ht="12.75">
      <c r="A43" s="236" t="s">
        <v>164</v>
      </c>
      <c r="B43" s="234" t="s">
        <v>171</v>
      </c>
      <c r="C43" s="232">
        <v>100</v>
      </c>
      <c r="D43" s="184">
        <v>1</v>
      </c>
      <c r="E43" s="184">
        <v>0.2</v>
      </c>
      <c r="F43" s="184">
        <v>9.19</v>
      </c>
      <c r="G43" s="184">
        <v>0</v>
      </c>
      <c r="H43" s="233">
        <v>1</v>
      </c>
      <c r="I43" s="233">
        <v>2.2</v>
      </c>
    </row>
    <row r="44" spans="1:9" s="190" customFormat="1" ht="12.75">
      <c r="A44" s="236" t="s">
        <v>164</v>
      </c>
      <c r="B44" s="234" t="s">
        <v>175</v>
      </c>
      <c r="C44" s="232">
        <v>100</v>
      </c>
      <c r="D44" s="184">
        <v>0.52</v>
      </c>
      <c r="E44" s="184">
        <v>0.09</v>
      </c>
      <c r="F44" s="184">
        <v>2.4</v>
      </c>
      <c r="G44" s="184">
        <v>0</v>
      </c>
      <c r="H44" s="233">
        <v>3</v>
      </c>
      <c r="I44" s="233">
        <v>1.9</v>
      </c>
    </row>
    <row r="45" spans="1:9" ht="12.75">
      <c r="A45" s="236" t="s">
        <v>164</v>
      </c>
      <c r="B45" s="234" t="s">
        <v>172</v>
      </c>
      <c r="C45" s="232">
        <v>100</v>
      </c>
      <c r="D45" s="184">
        <v>0.7</v>
      </c>
      <c r="E45" s="184">
        <v>0.3</v>
      </c>
      <c r="F45" s="184">
        <v>15.6</v>
      </c>
      <c r="G45" s="184">
        <v>0</v>
      </c>
      <c r="H45" s="233">
        <v>1</v>
      </c>
      <c r="I45" s="233">
        <v>0.8</v>
      </c>
    </row>
    <row r="46" spans="1:9" ht="12.75">
      <c r="A46" s="238"/>
      <c r="B46" s="238"/>
      <c r="C46" s="239"/>
      <c r="D46" s="238"/>
      <c r="E46" s="238"/>
      <c r="F46" s="238"/>
      <c r="G46" s="238"/>
      <c r="H46" s="238"/>
      <c r="I46" s="238"/>
    </row>
    <row r="47" spans="1:9" ht="12.75">
      <c r="A47" s="238"/>
      <c r="B47" s="238"/>
      <c r="C47" s="239"/>
      <c r="D47" s="238"/>
      <c r="E47" s="238"/>
      <c r="F47" s="238"/>
      <c r="G47" s="238"/>
      <c r="H47" s="238"/>
      <c r="I47" s="238"/>
    </row>
    <row r="48" spans="1:9" ht="12.75">
      <c r="A48" s="230" t="s">
        <v>136</v>
      </c>
      <c r="B48" s="234" t="s">
        <v>26</v>
      </c>
      <c r="C48" s="232">
        <v>100</v>
      </c>
      <c r="D48" s="184">
        <v>0</v>
      </c>
      <c r="E48" s="184">
        <v>100</v>
      </c>
      <c r="F48" s="184">
        <v>0</v>
      </c>
      <c r="G48" s="184">
        <v>1</v>
      </c>
      <c r="H48" s="184">
        <v>1</v>
      </c>
      <c r="I48" s="184">
        <v>0</v>
      </c>
    </row>
    <row r="49" spans="1:9" ht="12.75">
      <c r="A49" s="230" t="s">
        <v>136</v>
      </c>
      <c r="B49" s="234" t="s">
        <v>100</v>
      </c>
      <c r="C49" s="232">
        <v>100</v>
      </c>
      <c r="D49" s="184">
        <v>0</v>
      </c>
      <c r="E49" s="184">
        <v>100</v>
      </c>
      <c r="F49" s="184">
        <v>0</v>
      </c>
      <c r="G49" s="184">
        <v>2.1</v>
      </c>
      <c r="H49" s="184">
        <v>1</v>
      </c>
      <c r="I49" s="184">
        <v>0</v>
      </c>
    </row>
    <row r="50" spans="1:9" ht="12.75">
      <c r="A50" s="230" t="s">
        <v>136</v>
      </c>
      <c r="B50" s="234" t="s">
        <v>137</v>
      </c>
      <c r="C50" s="232">
        <v>100</v>
      </c>
      <c r="D50" s="184">
        <v>0</v>
      </c>
      <c r="E50" s="184">
        <v>92</v>
      </c>
      <c r="F50" s="184">
        <v>0</v>
      </c>
      <c r="G50" s="184">
        <v>2</v>
      </c>
      <c r="H50" s="184">
        <v>1</v>
      </c>
      <c r="I50" s="184">
        <v>0</v>
      </c>
    </row>
    <row r="51" spans="1:9" s="190" customFormat="1" ht="12.75">
      <c r="A51" s="230" t="s">
        <v>109</v>
      </c>
      <c r="B51" s="234" t="s">
        <v>27</v>
      </c>
      <c r="C51" s="232">
        <v>100</v>
      </c>
      <c r="D51" s="184">
        <v>0.67</v>
      </c>
      <c r="E51" s="184">
        <v>83.2</v>
      </c>
      <c r="F51" s="184">
        <v>0</v>
      </c>
      <c r="G51" s="184">
        <v>240</v>
      </c>
      <c r="H51" s="184">
        <v>5</v>
      </c>
      <c r="I51" s="184">
        <v>0</v>
      </c>
    </row>
    <row r="52" spans="1:9" s="190" customFormat="1" ht="12.75">
      <c r="A52" s="230" t="s">
        <v>109</v>
      </c>
      <c r="B52" s="234" t="s">
        <v>28</v>
      </c>
      <c r="C52" s="232">
        <v>100</v>
      </c>
      <c r="D52" s="184">
        <v>0.1</v>
      </c>
      <c r="E52" s="184">
        <v>99.7</v>
      </c>
      <c r="F52" s="184">
        <v>0</v>
      </c>
      <c r="G52" s="184">
        <v>86</v>
      </c>
      <c r="H52" s="184">
        <v>1</v>
      </c>
      <c r="I52" s="184">
        <v>0</v>
      </c>
    </row>
    <row r="53" spans="1:9" ht="12.75">
      <c r="A53" s="230" t="s">
        <v>109</v>
      </c>
      <c r="B53" s="234" t="s">
        <v>25</v>
      </c>
      <c r="C53" s="232">
        <v>100</v>
      </c>
      <c r="D53" s="184">
        <v>0.2</v>
      </c>
      <c r="E53" s="184">
        <v>80</v>
      </c>
      <c r="F53" s="184">
        <v>0.4</v>
      </c>
      <c r="G53" s="184">
        <v>7</v>
      </c>
      <c r="H53" s="184">
        <v>101</v>
      </c>
      <c r="I53" s="184">
        <v>0</v>
      </c>
    </row>
    <row r="54" spans="1:9" s="190" customFormat="1" ht="12.75">
      <c r="A54" s="230"/>
      <c r="B54" s="234"/>
      <c r="C54" s="232"/>
      <c r="D54" s="184"/>
      <c r="E54" s="184"/>
      <c r="F54" s="184"/>
      <c r="G54" s="184"/>
      <c r="H54" s="184"/>
      <c r="I54" s="184"/>
    </row>
    <row r="55" spans="1:9" s="190" customFormat="1" ht="12.75">
      <c r="A55" s="230"/>
      <c r="B55" s="234"/>
      <c r="C55" s="232"/>
      <c r="D55" s="184"/>
      <c r="E55" s="184"/>
      <c r="F55" s="184"/>
      <c r="G55" s="184"/>
      <c r="H55" s="184"/>
      <c r="I55" s="184"/>
    </row>
    <row r="56" spans="1:9" s="190" customFormat="1" ht="12.75">
      <c r="A56" s="230" t="s">
        <v>178</v>
      </c>
      <c r="B56" s="234" t="s">
        <v>181</v>
      </c>
      <c r="C56" s="232">
        <v>100</v>
      </c>
      <c r="D56" s="184">
        <v>1</v>
      </c>
      <c r="E56" s="184">
        <v>75</v>
      </c>
      <c r="F56" s="184">
        <v>3</v>
      </c>
      <c r="G56" s="184">
        <v>100</v>
      </c>
      <c r="H56" s="184">
        <v>265</v>
      </c>
      <c r="I56" s="184">
        <v>0.5</v>
      </c>
    </row>
    <row r="57" spans="1:9" s="190" customFormat="1" ht="12.75">
      <c r="A57" s="230" t="s">
        <v>178</v>
      </c>
      <c r="B57" s="234" t="s">
        <v>182</v>
      </c>
      <c r="C57" s="232">
        <v>100</v>
      </c>
      <c r="D57" s="184">
        <v>1.49</v>
      </c>
      <c r="E57" s="184">
        <v>82.5</v>
      </c>
      <c r="F57" s="184">
        <v>2</v>
      </c>
      <c r="G57" s="184">
        <v>237</v>
      </c>
      <c r="H57" s="184">
        <v>481</v>
      </c>
      <c r="I57" s="184">
        <v>0</v>
      </c>
    </row>
    <row r="58" spans="1:9" s="190" customFormat="1" ht="12.75">
      <c r="A58" s="230" t="s">
        <v>178</v>
      </c>
      <c r="B58" s="234" t="s">
        <v>35</v>
      </c>
      <c r="C58" s="232">
        <v>100</v>
      </c>
      <c r="D58" s="184">
        <v>2.3</v>
      </c>
      <c r="E58" s="184">
        <v>0.5</v>
      </c>
      <c r="F58" s="184">
        <v>5.5</v>
      </c>
      <c r="G58" s="184">
        <v>0</v>
      </c>
      <c r="H58" s="184">
        <v>240</v>
      </c>
      <c r="I58" s="184">
        <v>2.8</v>
      </c>
    </row>
    <row r="59" spans="1:9" s="190" customFormat="1" ht="12.75">
      <c r="A59" s="230" t="s">
        <v>178</v>
      </c>
      <c r="B59" s="234" t="s">
        <v>138</v>
      </c>
      <c r="C59" s="232">
        <v>100</v>
      </c>
      <c r="D59" s="184">
        <v>6</v>
      </c>
      <c r="E59" s="184">
        <v>4</v>
      </c>
      <c r="F59" s="184">
        <v>6</v>
      </c>
      <c r="G59" s="184">
        <v>0</v>
      </c>
      <c r="H59" s="184">
        <v>1250</v>
      </c>
      <c r="I59" s="184">
        <v>1</v>
      </c>
    </row>
    <row r="60" spans="1:9" s="190" customFormat="1" ht="12.75">
      <c r="A60" s="230" t="s">
        <v>178</v>
      </c>
      <c r="B60" s="234" t="s">
        <v>139</v>
      </c>
      <c r="C60" s="232">
        <v>100</v>
      </c>
      <c r="D60" s="184">
        <v>0</v>
      </c>
      <c r="E60" s="184">
        <v>0</v>
      </c>
      <c r="F60" s="184">
        <v>0</v>
      </c>
      <c r="G60" s="184">
        <v>0</v>
      </c>
      <c r="H60" s="184">
        <v>38850</v>
      </c>
      <c r="I60" s="184">
        <v>0</v>
      </c>
    </row>
    <row r="61" spans="1:9" s="190" customFormat="1" ht="12.75">
      <c r="A61" s="230"/>
      <c r="B61" s="234"/>
      <c r="C61" s="232"/>
      <c r="D61" s="184"/>
      <c r="E61" s="184"/>
      <c r="F61" s="184"/>
      <c r="G61" s="184"/>
      <c r="H61" s="184"/>
      <c r="I61" s="184"/>
    </row>
    <row r="62" spans="1:9" s="190" customFormat="1" ht="12.75">
      <c r="A62" s="230"/>
      <c r="B62" s="234"/>
      <c r="C62" s="232"/>
      <c r="D62" s="184"/>
      <c r="E62" s="184"/>
      <c r="F62" s="184"/>
      <c r="G62" s="184"/>
      <c r="H62" s="184"/>
      <c r="I62" s="184"/>
    </row>
    <row r="63" spans="1:9" s="190" customFormat="1" ht="12.75">
      <c r="A63" s="236" t="s">
        <v>129</v>
      </c>
      <c r="B63" s="234" t="s">
        <v>184</v>
      </c>
      <c r="C63" s="232">
        <v>100</v>
      </c>
      <c r="D63" s="184">
        <v>7.5</v>
      </c>
      <c r="E63" s="184">
        <v>73</v>
      </c>
      <c r="F63" s="184">
        <v>0</v>
      </c>
      <c r="G63" s="184">
        <v>0</v>
      </c>
      <c r="H63" s="184">
        <v>5</v>
      </c>
      <c r="I63" s="184">
        <v>15.4</v>
      </c>
    </row>
    <row r="64" spans="1:9" s="190" customFormat="1" ht="12.75">
      <c r="A64" s="236" t="s">
        <v>129</v>
      </c>
      <c r="B64" s="234" t="s">
        <v>183</v>
      </c>
      <c r="C64" s="232">
        <v>100</v>
      </c>
      <c r="D64" s="184">
        <v>13.59</v>
      </c>
      <c r="E64" s="184">
        <v>66.8</v>
      </c>
      <c r="F64" s="184">
        <v>3.55</v>
      </c>
      <c r="G64" s="184">
        <v>0</v>
      </c>
      <c r="H64" s="184">
        <v>2</v>
      </c>
      <c r="I64" s="184">
        <v>8.1</v>
      </c>
    </row>
    <row r="65" spans="1:9" s="190" customFormat="1" ht="12.75">
      <c r="A65" s="236" t="s">
        <v>129</v>
      </c>
      <c r="B65" s="234" t="s">
        <v>185</v>
      </c>
      <c r="C65" s="232">
        <v>100</v>
      </c>
      <c r="D65" s="184">
        <v>9.3</v>
      </c>
      <c r="E65" s="184">
        <v>72</v>
      </c>
      <c r="F65" s="184">
        <v>4.44</v>
      </c>
      <c r="G65" s="184">
        <v>0</v>
      </c>
      <c r="H65" s="184">
        <v>3</v>
      </c>
      <c r="I65" s="184">
        <v>9.46</v>
      </c>
    </row>
    <row r="66" spans="1:9" s="190" customFormat="1" ht="12.75">
      <c r="A66" s="236" t="s">
        <v>129</v>
      </c>
      <c r="B66" s="234" t="s">
        <v>154</v>
      </c>
      <c r="C66" s="232">
        <v>100</v>
      </c>
      <c r="D66" s="184">
        <v>14.4</v>
      </c>
      <c r="E66" s="184">
        <v>62.5</v>
      </c>
      <c r="F66" s="184">
        <v>10.6</v>
      </c>
      <c r="G66" s="184">
        <v>0</v>
      </c>
      <c r="H66" s="184">
        <v>2</v>
      </c>
      <c r="I66" s="184">
        <v>6.14</v>
      </c>
    </row>
    <row r="67" spans="1:9" s="190" customFormat="1" ht="12.75">
      <c r="A67" s="236"/>
      <c r="B67" s="234"/>
      <c r="C67" s="232"/>
      <c r="D67" s="184"/>
      <c r="E67" s="184"/>
      <c r="F67" s="184"/>
      <c r="G67" s="184"/>
      <c r="H67" s="184"/>
      <c r="I67" s="184"/>
    </row>
    <row r="68" spans="1:9" s="190" customFormat="1" ht="12.75">
      <c r="A68" s="238"/>
      <c r="B68" s="238"/>
      <c r="C68" s="239"/>
      <c r="D68" s="238"/>
      <c r="E68" s="238"/>
      <c r="F68" s="238"/>
      <c r="G68" s="238"/>
      <c r="H68" s="238"/>
      <c r="I68" s="238"/>
    </row>
    <row r="69" spans="1:9" s="190" customFormat="1" ht="12.75">
      <c r="A69" s="236" t="s">
        <v>150</v>
      </c>
      <c r="B69" s="234" t="s">
        <v>205</v>
      </c>
      <c r="C69" s="232">
        <v>100</v>
      </c>
      <c r="D69" s="184">
        <v>12.5</v>
      </c>
      <c r="E69" s="184">
        <v>1.2</v>
      </c>
      <c r="F69" s="184">
        <v>70.45</v>
      </c>
      <c r="G69" s="184">
        <v>0</v>
      </c>
      <c r="H69" s="184">
        <v>5</v>
      </c>
      <c r="I69" s="184">
        <v>5.1</v>
      </c>
    </row>
    <row r="70" spans="1:9" s="190" customFormat="1" ht="12.75">
      <c r="A70" s="236" t="s">
        <v>150</v>
      </c>
      <c r="B70" s="234" t="s">
        <v>151</v>
      </c>
      <c r="C70" s="232">
        <v>100</v>
      </c>
      <c r="D70" s="184">
        <v>6.5</v>
      </c>
      <c r="E70" s="184">
        <v>2</v>
      </c>
      <c r="F70" s="184">
        <v>36</v>
      </c>
      <c r="G70" s="184">
        <v>0</v>
      </c>
      <c r="H70" s="184">
        <v>430</v>
      </c>
      <c r="I70" s="184">
        <v>8.7</v>
      </c>
    </row>
    <row r="71" spans="1:9" ht="12.75">
      <c r="A71" s="236" t="s">
        <v>150</v>
      </c>
      <c r="B71" s="234" t="s">
        <v>152</v>
      </c>
      <c r="C71" s="232">
        <v>100</v>
      </c>
      <c r="D71" s="184">
        <v>7</v>
      </c>
      <c r="E71" s="184">
        <v>2</v>
      </c>
      <c r="F71" s="184">
        <v>75</v>
      </c>
      <c r="G71" s="184">
        <v>0</v>
      </c>
      <c r="H71" s="184">
        <v>10</v>
      </c>
      <c r="I71" s="184">
        <v>2</v>
      </c>
    </row>
    <row r="72" spans="1:9" s="190" customFormat="1" ht="12.75">
      <c r="A72" s="236" t="s">
        <v>150</v>
      </c>
      <c r="B72" s="234" t="s">
        <v>153</v>
      </c>
      <c r="C72" s="232">
        <v>100</v>
      </c>
      <c r="D72" s="184">
        <v>12.6</v>
      </c>
      <c r="E72" s="184">
        <v>2</v>
      </c>
      <c r="F72" s="184">
        <v>73.4</v>
      </c>
      <c r="G72" s="184">
        <v>0</v>
      </c>
      <c r="H72" s="184">
        <v>10</v>
      </c>
      <c r="I72" s="184">
        <v>2</v>
      </c>
    </row>
    <row r="73" spans="1:9" s="190" customFormat="1" ht="12.75">
      <c r="A73" s="236" t="s">
        <v>150</v>
      </c>
      <c r="B73" s="234" t="s">
        <v>96</v>
      </c>
      <c r="C73" s="232">
        <v>100</v>
      </c>
      <c r="D73" s="184">
        <v>12</v>
      </c>
      <c r="E73" s="184">
        <v>4</v>
      </c>
      <c r="F73" s="184">
        <v>73</v>
      </c>
      <c r="G73" s="184">
        <v>0</v>
      </c>
      <c r="H73" s="184"/>
      <c r="I73" s="184"/>
    </row>
    <row r="74" spans="1:9" s="190" customFormat="1" ht="12.75">
      <c r="A74" s="236" t="s">
        <v>150</v>
      </c>
      <c r="B74" s="234" t="s">
        <v>34</v>
      </c>
      <c r="C74" s="232">
        <v>100</v>
      </c>
      <c r="D74" s="184">
        <v>10.1</v>
      </c>
      <c r="E74" s="184">
        <v>2.1</v>
      </c>
      <c r="F74" s="184">
        <v>73.51</v>
      </c>
      <c r="G74" s="184">
        <v>0</v>
      </c>
      <c r="H74" s="184">
        <v>400</v>
      </c>
      <c r="I74" s="184">
        <v>5.3</v>
      </c>
    </row>
    <row r="75" spans="1:9" s="190" customFormat="1" ht="12.75">
      <c r="A75" s="236"/>
      <c r="B75" s="234"/>
      <c r="C75" s="232"/>
      <c r="D75" s="184"/>
      <c r="E75" s="184"/>
      <c r="F75" s="184"/>
      <c r="G75" s="184"/>
      <c r="H75" s="184"/>
      <c r="I75" s="184"/>
    </row>
    <row r="76" spans="1:9" s="190" customFormat="1" ht="12.75">
      <c r="A76" s="238"/>
      <c r="B76" s="238"/>
      <c r="C76" s="239"/>
      <c r="D76" s="238"/>
      <c r="E76" s="238"/>
      <c r="F76" s="238"/>
      <c r="G76" s="238"/>
      <c r="H76" s="238"/>
      <c r="I76" s="238"/>
    </row>
    <row r="77" spans="1:9" ht="12.75">
      <c r="A77" s="230" t="s">
        <v>179</v>
      </c>
      <c r="B77" s="234" t="s">
        <v>186</v>
      </c>
      <c r="C77" s="232">
        <v>100</v>
      </c>
      <c r="D77" s="184">
        <v>2.5</v>
      </c>
      <c r="E77" s="184">
        <v>30</v>
      </c>
      <c r="F77" s="184">
        <v>3.2</v>
      </c>
      <c r="G77" s="184">
        <v>90</v>
      </c>
      <c r="H77" s="184">
        <v>30</v>
      </c>
      <c r="I77" s="184">
        <v>0</v>
      </c>
    </row>
    <row r="78" spans="1:9" ht="12.75">
      <c r="A78" s="230" t="s">
        <v>179</v>
      </c>
      <c r="B78" s="234" t="s">
        <v>187</v>
      </c>
      <c r="C78" s="232">
        <v>100</v>
      </c>
      <c r="D78" s="184">
        <v>3.1</v>
      </c>
      <c r="E78" s="184">
        <v>10</v>
      </c>
      <c r="F78" s="184">
        <v>3.3</v>
      </c>
      <c r="G78" s="184">
        <v>37</v>
      </c>
      <c r="H78" s="184">
        <v>40</v>
      </c>
      <c r="I78" s="184">
        <v>0</v>
      </c>
    </row>
    <row r="79" spans="1:9" ht="12.75">
      <c r="A79" s="230" t="s">
        <v>179</v>
      </c>
      <c r="B79" s="234" t="s">
        <v>189</v>
      </c>
      <c r="C79" s="232">
        <v>100</v>
      </c>
      <c r="D79" s="184">
        <v>2.2</v>
      </c>
      <c r="E79" s="184">
        <v>42</v>
      </c>
      <c r="F79" s="184">
        <v>3.2</v>
      </c>
      <c r="G79" s="184">
        <v>126</v>
      </c>
      <c r="H79" s="184">
        <v>30</v>
      </c>
      <c r="I79" s="184">
        <v>0</v>
      </c>
    </row>
    <row r="80" spans="1:9" ht="12.75">
      <c r="A80" s="230" t="s">
        <v>179</v>
      </c>
      <c r="B80" s="234" t="s">
        <v>188</v>
      </c>
      <c r="C80" s="232">
        <v>100</v>
      </c>
      <c r="D80" s="184">
        <v>2.7</v>
      </c>
      <c r="E80" s="184">
        <v>30.2</v>
      </c>
      <c r="F80" s="184">
        <v>3.7</v>
      </c>
      <c r="G80" s="184"/>
      <c r="H80" s="184"/>
      <c r="I80" s="184"/>
    </row>
    <row r="81" spans="1:9" ht="12.75">
      <c r="A81" s="230" t="s">
        <v>179</v>
      </c>
      <c r="B81" s="234" t="s">
        <v>163</v>
      </c>
      <c r="C81" s="232">
        <v>100</v>
      </c>
      <c r="D81" s="184">
        <v>3.9</v>
      </c>
      <c r="E81" s="184">
        <v>3.5</v>
      </c>
      <c r="F81" s="184">
        <v>4.6</v>
      </c>
      <c r="G81" s="233">
        <v>13</v>
      </c>
      <c r="H81" s="233">
        <v>50</v>
      </c>
      <c r="I81" s="184">
        <v>0</v>
      </c>
    </row>
    <row r="82" spans="1:9" ht="12.75">
      <c r="A82" s="230" t="s">
        <v>179</v>
      </c>
      <c r="B82" s="234" t="s">
        <v>190</v>
      </c>
      <c r="C82" s="232">
        <v>100</v>
      </c>
      <c r="D82" s="184">
        <v>3.3</v>
      </c>
      <c r="E82" s="184">
        <v>3.5</v>
      </c>
      <c r="F82" s="184">
        <v>4.76</v>
      </c>
      <c r="G82" s="233">
        <v>13</v>
      </c>
      <c r="H82" s="233">
        <v>50</v>
      </c>
      <c r="I82" s="184">
        <v>0</v>
      </c>
    </row>
    <row r="83" spans="1:9" ht="12.75">
      <c r="A83" s="230" t="s">
        <v>179</v>
      </c>
      <c r="B83" s="238" t="s">
        <v>162</v>
      </c>
      <c r="C83" s="232">
        <v>100</v>
      </c>
      <c r="D83" s="184">
        <v>4.7</v>
      </c>
      <c r="E83" s="184">
        <v>3.5</v>
      </c>
      <c r="F83" s="184">
        <v>5.6</v>
      </c>
      <c r="G83" s="233">
        <v>13</v>
      </c>
      <c r="H83" s="233">
        <v>0.07</v>
      </c>
      <c r="I83" s="233">
        <v>0</v>
      </c>
    </row>
    <row r="84" spans="1:9" ht="12.75">
      <c r="A84" s="238"/>
      <c r="B84" s="238"/>
      <c r="C84" s="239"/>
      <c r="D84" s="238"/>
      <c r="E84" s="238"/>
      <c r="F84" s="238"/>
      <c r="G84" s="238"/>
      <c r="H84" s="238"/>
      <c r="I84" s="238"/>
    </row>
    <row r="85" spans="1:9" ht="12.75">
      <c r="A85" s="236" t="s">
        <v>158</v>
      </c>
      <c r="B85" s="234" t="s">
        <v>191</v>
      </c>
      <c r="C85" s="232">
        <v>100</v>
      </c>
      <c r="D85" s="184">
        <v>25.4</v>
      </c>
      <c r="E85" s="184">
        <v>31.6</v>
      </c>
      <c r="F85" s="184">
        <v>0</v>
      </c>
      <c r="G85" s="233">
        <v>74</v>
      </c>
      <c r="H85" s="233">
        <v>600</v>
      </c>
      <c r="I85" s="184">
        <v>0</v>
      </c>
    </row>
    <row r="86" spans="1:9" ht="12.75">
      <c r="A86" s="236" t="s">
        <v>158</v>
      </c>
      <c r="B86" s="234" t="s">
        <v>193</v>
      </c>
      <c r="C86" s="232">
        <v>100</v>
      </c>
      <c r="D86" s="184">
        <v>21.1</v>
      </c>
      <c r="E86" s="184">
        <v>27.9</v>
      </c>
      <c r="F86" s="184">
        <v>0.01</v>
      </c>
      <c r="G86" s="233">
        <v>92</v>
      </c>
      <c r="H86" s="233">
        <v>700</v>
      </c>
      <c r="I86" s="184">
        <v>0</v>
      </c>
    </row>
    <row r="87" spans="1:9" ht="12.75">
      <c r="A87" s="236" t="s">
        <v>158</v>
      </c>
      <c r="B87" s="234" t="s">
        <v>192</v>
      </c>
      <c r="C87" s="232">
        <v>100</v>
      </c>
      <c r="D87" s="184">
        <v>23</v>
      </c>
      <c r="E87" s="184">
        <v>0.4</v>
      </c>
      <c r="F87" s="184">
        <v>13</v>
      </c>
      <c r="G87" s="233">
        <v>46</v>
      </c>
      <c r="H87" s="233">
        <v>700</v>
      </c>
      <c r="I87" s="184">
        <v>0</v>
      </c>
    </row>
    <row r="88" spans="1:9" ht="12.75">
      <c r="A88" s="236" t="s">
        <v>158</v>
      </c>
      <c r="B88" s="238" t="s">
        <v>161</v>
      </c>
      <c r="C88" s="232">
        <v>100</v>
      </c>
      <c r="D88" s="184">
        <v>17</v>
      </c>
      <c r="E88" s="184">
        <v>18.8</v>
      </c>
      <c r="F88" s="184">
        <v>0</v>
      </c>
      <c r="G88" s="233">
        <v>45</v>
      </c>
      <c r="H88" s="233">
        <v>1300</v>
      </c>
      <c r="I88" s="184">
        <v>0</v>
      </c>
    </row>
    <row r="89" spans="1:9" ht="12.75">
      <c r="A89" s="236" t="s">
        <v>158</v>
      </c>
      <c r="B89" s="234" t="s">
        <v>160</v>
      </c>
      <c r="C89" s="232">
        <v>100</v>
      </c>
      <c r="D89" s="184">
        <v>8.5</v>
      </c>
      <c r="E89" s="184">
        <v>16.7</v>
      </c>
      <c r="F89" s="184">
        <v>3</v>
      </c>
      <c r="G89" s="233">
        <v>51</v>
      </c>
      <c r="H89" s="233">
        <v>84</v>
      </c>
      <c r="I89" s="184">
        <v>0</v>
      </c>
    </row>
    <row r="90" spans="1:9" ht="12.75">
      <c r="A90" s="236" t="s">
        <v>158</v>
      </c>
      <c r="B90" s="234" t="s">
        <v>194</v>
      </c>
      <c r="C90" s="232">
        <v>100</v>
      </c>
      <c r="D90" s="184">
        <v>11</v>
      </c>
      <c r="E90" s="184">
        <v>31.5</v>
      </c>
      <c r="F90" s="184">
        <v>2.5</v>
      </c>
      <c r="G90" s="184">
        <v>103</v>
      </c>
      <c r="H90" s="184">
        <v>350</v>
      </c>
      <c r="I90" s="184">
        <v>0</v>
      </c>
    </row>
    <row r="91" spans="1:9" s="190" customFormat="1" ht="12.75">
      <c r="A91" s="236" t="s">
        <v>158</v>
      </c>
      <c r="B91" s="234" t="s">
        <v>159</v>
      </c>
      <c r="C91" s="232">
        <v>100</v>
      </c>
      <c r="D91" s="184">
        <v>30</v>
      </c>
      <c r="E91" s="184">
        <v>0.5</v>
      </c>
      <c r="F91" s="184">
        <v>0</v>
      </c>
      <c r="G91" s="233">
        <v>3</v>
      </c>
      <c r="H91" s="233">
        <v>800</v>
      </c>
      <c r="I91" s="184">
        <v>0</v>
      </c>
    </row>
    <row r="92" spans="1:9" ht="12.75">
      <c r="A92" s="236" t="s">
        <v>158</v>
      </c>
      <c r="B92" s="234" t="s">
        <v>97</v>
      </c>
      <c r="C92" s="232">
        <v>100</v>
      </c>
      <c r="D92" s="184">
        <v>18</v>
      </c>
      <c r="E92" s="184">
        <v>20</v>
      </c>
      <c r="F92" s="184">
        <v>2</v>
      </c>
      <c r="G92" s="233">
        <v>78</v>
      </c>
      <c r="H92" s="233">
        <v>373</v>
      </c>
      <c r="I92" s="184">
        <v>0</v>
      </c>
    </row>
    <row r="93" spans="1:9" s="190" customFormat="1" ht="12.75">
      <c r="A93" s="236" t="s">
        <v>158</v>
      </c>
      <c r="B93" s="234" t="s">
        <v>98</v>
      </c>
      <c r="C93" s="232">
        <v>100</v>
      </c>
      <c r="D93" s="184">
        <v>35.6</v>
      </c>
      <c r="E93" s="184">
        <v>25.8</v>
      </c>
      <c r="F93" s="184">
        <v>0.06</v>
      </c>
      <c r="G93" s="233">
        <v>68</v>
      </c>
      <c r="H93" s="233">
        <v>704</v>
      </c>
      <c r="I93" s="184">
        <v>0</v>
      </c>
    </row>
    <row r="94" spans="1:9" ht="12.75">
      <c r="A94" s="236" t="s">
        <v>158</v>
      </c>
      <c r="B94" s="234" t="s">
        <v>195</v>
      </c>
      <c r="C94" s="232">
        <v>100</v>
      </c>
      <c r="D94" s="184">
        <v>13.2</v>
      </c>
      <c r="E94" s="184">
        <v>30.4</v>
      </c>
      <c r="F94" s="184">
        <v>0.9</v>
      </c>
      <c r="G94" s="233">
        <v>85</v>
      </c>
      <c r="H94" s="233">
        <v>1100</v>
      </c>
      <c r="I94" s="184">
        <v>0</v>
      </c>
    </row>
    <row r="95" spans="1:9" ht="12.75">
      <c r="A95" s="230"/>
      <c r="B95" s="234"/>
      <c r="C95" s="232"/>
      <c r="D95" s="184"/>
      <c r="E95" s="184"/>
      <c r="F95" s="184"/>
      <c r="G95" s="184"/>
      <c r="H95" s="184"/>
      <c r="I95" s="184"/>
    </row>
    <row r="96" spans="1:9" ht="12.75">
      <c r="A96" s="230" t="s">
        <v>128</v>
      </c>
      <c r="B96" s="234" t="s">
        <v>196</v>
      </c>
      <c r="C96" s="232">
        <v>100</v>
      </c>
      <c r="D96" s="184">
        <v>12.9</v>
      </c>
      <c r="E96" s="184">
        <v>11.2</v>
      </c>
      <c r="F96" s="184">
        <v>0.7</v>
      </c>
      <c r="G96" s="184">
        <v>396</v>
      </c>
      <c r="H96" s="184">
        <v>144</v>
      </c>
      <c r="I96" s="184">
        <v>0</v>
      </c>
    </row>
    <row r="97" spans="1:9" ht="12.75">
      <c r="A97" s="230"/>
      <c r="B97" s="234"/>
      <c r="C97" s="232"/>
      <c r="D97" s="184"/>
      <c r="E97" s="184"/>
      <c r="F97" s="184"/>
      <c r="G97" s="184"/>
      <c r="H97" s="184"/>
      <c r="I97" s="184"/>
    </row>
    <row r="98" spans="1:9" ht="12.75">
      <c r="A98" s="230" t="s">
        <v>141</v>
      </c>
      <c r="B98" s="234" t="s">
        <v>142</v>
      </c>
      <c r="C98" s="232">
        <v>100</v>
      </c>
      <c r="D98" s="184">
        <v>15.8</v>
      </c>
      <c r="E98" s="184">
        <v>8.7</v>
      </c>
      <c r="F98" s="184">
        <v>0.6</v>
      </c>
      <c r="G98" s="184">
        <v>0</v>
      </c>
      <c r="H98" s="184">
        <v>7</v>
      </c>
      <c r="I98" s="184">
        <v>0.6</v>
      </c>
    </row>
    <row r="99" spans="1:9" ht="12.75">
      <c r="A99" s="230"/>
      <c r="B99" s="234"/>
      <c r="C99" s="232"/>
      <c r="D99" s="184"/>
      <c r="E99" s="184"/>
      <c r="F99" s="184"/>
      <c r="G99" s="184"/>
      <c r="H99" s="184"/>
      <c r="I99" s="184"/>
    </row>
    <row r="100" spans="1:9" ht="12.75">
      <c r="A100" s="230" t="s">
        <v>140</v>
      </c>
      <c r="B100" s="234" t="s">
        <v>197</v>
      </c>
      <c r="C100" s="232">
        <v>100</v>
      </c>
      <c r="D100" s="184">
        <v>20.15</v>
      </c>
      <c r="E100" s="184">
        <v>10.24</v>
      </c>
      <c r="F100" s="184">
        <v>0.22</v>
      </c>
      <c r="G100" s="184">
        <v>81</v>
      </c>
      <c r="H100" s="184">
        <v>711</v>
      </c>
      <c r="I100" s="184">
        <v>0.04</v>
      </c>
    </row>
    <row r="101" spans="1:9" ht="12.75">
      <c r="A101" s="236" t="s">
        <v>140</v>
      </c>
      <c r="B101" s="234" t="s">
        <v>146</v>
      </c>
      <c r="C101" s="232">
        <v>100</v>
      </c>
      <c r="D101" s="184">
        <v>17.49</v>
      </c>
      <c r="E101" s="184">
        <v>7.94</v>
      </c>
      <c r="F101" s="184">
        <v>0.85</v>
      </c>
      <c r="G101" s="184">
        <v>49</v>
      </c>
      <c r="H101" s="184">
        <v>2366</v>
      </c>
      <c r="I101" s="184">
        <v>0</v>
      </c>
    </row>
    <row r="102" spans="1:9" ht="12.75">
      <c r="A102" s="230" t="s">
        <v>140</v>
      </c>
      <c r="B102" s="234" t="s">
        <v>29</v>
      </c>
      <c r="C102" s="232">
        <v>100</v>
      </c>
      <c r="D102" s="184">
        <v>13.04</v>
      </c>
      <c r="E102" s="184">
        <v>27.15</v>
      </c>
      <c r="F102" s="184">
        <v>0.59</v>
      </c>
      <c r="G102" s="184">
        <v>77</v>
      </c>
      <c r="H102" s="184">
        <v>710</v>
      </c>
      <c r="I102" s="184">
        <v>0.09</v>
      </c>
    </row>
    <row r="103" spans="1:9" ht="12.75">
      <c r="A103" s="230" t="s">
        <v>140</v>
      </c>
      <c r="B103" s="234" t="s">
        <v>30</v>
      </c>
      <c r="C103" s="232">
        <v>100</v>
      </c>
      <c r="D103" s="184">
        <v>15.23</v>
      </c>
      <c r="E103" s="184">
        <v>29.43</v>
      </c>
      <c r="F103" s="184">
        <v>1.46</v>
      </c>
      <c r="G103" s="184">
        <v>160</v>
      </c>
      <c r="H103" s="184">
        <v>663</v>
      </c>
      <c r="I103" s="184">
        <v>0</v>
      </c>
    </row>
    <row r="104" spans="1:9" ht="12.75">
      <c r="A104" s="230" t="s">
        <v>140</v>
      </c>
      <c r="B104" s="234" t="s">
        <v>31</v>
      </c>
      <c r="C104" s="232">
        <v>100</v>
      </c>
      <c r="D104" s="184">
        <v>19.84</v>
      </c>
      <c r="E104" s="184">
        <v>32.12</v>
      </c>
      <c r="F104" s="184">
        <v>0.22</v>
      </c>
      <c r="G104" s="184">
        <v>76</v>
      </c>
      <c r="H104" s="184">
        <v>1251</v>
      </c>
      <c r="I104" s="184">
        <v>0.06</v>
      </c>
    </row>
    <row r="105" spans="1:9" ht="12.75">
      <c r="A105" s="236" t="s">
        <v>140</v>
      </c>
      <c r="B105" s="238" t="s">
        <v>102</v>
      </c>
      <c r="C105" s="232">
        <v>100</v>
      </c>
      <c r="D105" s="184">
        <v>16.26</v>
      </c>
      <c r="E105" s="184">
        <v>27.82</v>
      </c>
      <c r="F105" s="184">
        <v>0.29</v>
      </c>
      <c r="G105" s="184">
        <v>62</v>
      </c>
      <c r="H105" s="184">
        <v>693</v>
      </c>
      <c r="I105" s="184">
        <v>0.05</v>
      </c>
    </row>
    <row r="106" spans="1:9" ht="12.75">
      <c r="A106" s="230" t="s">
        <v>140</v>
      </c>
      <c r="B106" s="234" t="s">
        <v>103</v>
      </c>
      <c r="C106" s="232">
        <v>100</v>
      </c>
      <c r="D106" s="184">
        <v>14.36</v>
      </c>
      <c r="E106" s="184">
        <v>27.69</v>
      </c>
      <c r="F106" s="184">
        <v>0.19</v>
      </c>
      <c r="G106" s="184">
        <v>57</v>
      </c>
      <c r="H106" s="184">
        <v>838</v>
      </c>
      <c r="I106" s="184">
        <v>0.05</v>
      </c>
    </row>
    <row r="107" spans="1:9" ht="12.75">
      <c r="A107" s="238"/>
      <c r="B107" s="238"/>
      <c r="C107" s="239"/>
      <c r="D107" s="238"/>
      <c r="E107" s="238"/>
      <c r="F107" s="238"/>
      <c r="G107" s="238"/>
      <c r="H107" s="238"/>
      <c r="I107" s="238"/>
    </row>
    <row r="108" spans="1:9" ht="12.75">
      <c r="A108" s="238"/>
      <c r="B108" s="238"/>
      <c r="C108" s="239"/>
      <c r="D108" s="238"/>
      <c r="E108" s="238"/>
      <c r="F108" s="238"/>
      <c r="G108" s="238"/>
      <c r="H108" s="238"/>
      <c r="I108" s="238"/>
    </row>
    <row r="109" spans="1:9" ht="12.75">
      <c r="A109" s="236" t="s">
        <v>32</v>
      </c>
      <c r="B109" s="234" t="s">
        <v>145</v>
      </c>
      <c r="C109" s="232">
        <v>100</v>
      </c>
      <c r="D109" s="184">
        <v>21.7</v>
      </c>
      <c r="E109" s="184">
        <v>6</v>
      </c>
      <c r="F109" s="184">
        <v>0</v>
      </c>
      <c r="G109" s="184">
        <v>70</v>
      </c>
      <c r="H109" s="184">
        <v>833</v>
      </c>
      <c r="I109" s="184">
        <v>0</v>
      </c>
    </row>
    <row r="110" spans="1:9" ht="12.75">
      <c r="A110" s="236" t="s">
        <v>32</v>
      </c>
      <c r="B110" s="234" t="s">
        <v>149</v>
      </c>
      <c r="C110" s="232">
        <v>100</v>
      </c>
      <c r="D110" s="184">
        <v>23.55</v>
      </c>
      <c r="E110" s="184">
        <v>0.7</v>
      </c>
      <c r="F110" s="184">
        <v>0</v>
      </c>
      <c r="G110" s="184">
        <v>66</v>
      </c>
      <c r="H110" s="184">
        <v>72</v>
      </c>
      <c r="I110" s="184">
        <v>0</v>
      </c>
    </row>
    <row r="111" spans="1:9" ht="12.75">
      <c r="A111" s="236" t="s">
        <v>32</v>
      </c>
      <c r="B111" s="234" t="s">
        <v>144</v>
      </c>
      <c r="C111" s="232">
        <v>100</v>
      </c>
      <c r="D111" s="184">
        <v>18.43</v>
      </c>
      <c r="E111" s="184">
        <v>3.85</v>
      </c>
      <c r="F111" s="184">
        <v>0.96</v>
      </c>
      <c r="G111" s="184">
        <v>49</v>
      </c>
      <c r="H111" s="184">
        <v>942</v>
      </c>
      <c r="I111" s="184">
        <v>0</v>
      </c>
    </row>
    <row r="112" spans="1:9" ht="12.75">
      <c r="A112" s="236" t="s">
        <v>32</v>
      </c>
      <c r="B112" s="234" t="s">
        <v>143</v>
      </c>
      <c r="C112" s="232">
        <v>100</v>
      </c>
      <c r="D112" s="184">
        <v>18.28</v>
      </c>
      <c r="E112" s="184">
        <v>4.36</v>
      </c>
      <c r="F112" s="184">
        <v>0.89</v>
      </c>
      <c r="G112" s="184">
        <v>51</v>
      </c>
      <c r="H112" s="184">
        <v>2473</v>
      </c>
      <c r="I112" s="184">
        <v>0</v>
      </c>
    </row>
    <row r="113" spans="1:9" ht="12.75">
      <c r="A113" s="236" t="s">
        <v>32</v>
      </c>
      <c r="B113" s="234" t="s">
        <v>33</v>
      </c>
      <c r="C113" s="232">
        <v>100</v>
      </c>
      <c r="D113" s="184">
        <v>22.5</v>
      </c>
      <c r="E113" s="184">
        <v>14</v>
      </c>
      <c r="F113" s="184">
        <v>0.45</v>
      </c>
      <c r="G113" s="184">
        <v>58</v>
      </c>
      <c r="H113" s="184">
        <v>60</v>
      </c>
      <c r="I113" s="184">
        <v>0</v>
      </c>
    </row>
    <row r="114" spans="1:9" ht="12.75">
      <c r="A114" s="236" t="s">
        <v>32</v>
      </c>
      <c r="B114" s="238" t="s">
        <v>147</v>
      </c>
      <c r="C114" s="232">
        <v>100</v>
      </c>
      <c r="D114" s="184">
        <v>22</v>
      </c>
      <c r="E114" s="184">
        <v>2</v>
      </c>
      <c r="F114" s="184">
        <v>0</v>
      </c>
      <c r="G114" s="184">
        <v>70</v>
      </c>
      <c r="H114" s="184">
        <v>74</v>
      </c>
      <c r="I114" s="184">
        <v>0</v>
      </c>
    </row>
    <row r="115" spans="1:9" ht="12.75">
      <c r="A115" s="236" t="s">
        <v>32</v>
      </c>
      <c r="B115" s="234" t="s">
        <v>148</v>
      </c>
      <c r="C115" s="232">
        <v>100</v>
      </c>
      <c r="D115" s="184">
        <v>21.1</v>
      </c>
      <c r="E115" s="184">
        <v>1</v>
      </c>
      <c r="F115" s="184">
        <v>0</v>
      </c>
      <c r="G115" s="184">
        <v>60</v>
      </c>
      <c r="H115" s="184">
        <v>46</v>
      </c>
      <c r="I115" s="184">
        <v>0</v>
      </c>
    </row>
    <row r="116" spans="1:9" ht="12.75">
      <c r="A116" s="238"/>
      <c r="B116" s="238"/>
      <c r="C116" s="239"/>
      <c r="D116" s="238"/>
      <c r="E116" s="238"/>
      <c r="F116" s="238"/>
      <c r="G116" s="238"/>
      <c r="H116" s="238"/>
      <c r="I116" s="238"/>
    </row>
    <row r="117" spans="1:9" ht="12.75">
      <c r="A117" s="236"/>
      <c r="B117" s="234"/>
      <c r="C117" s="232"/>
      <c r="D117" s="184"/>
      <c r="E117" s="184"/>
      <c r="F117" s="184"/>
      <c r="G117" s="184"/>
      <c r="H117" s="184"/>
      <c r="I117" s="184"/>
    </row>
    <row r="118" spans="1:9" ht="12.75">
      <c r="A118" s="236" t="s">
        <v>36</v>
      </c>
      <c r="B118" s="234" t="s">
        <v>155</v>
      </c>
      <c r="C118" s="232">
        <v>100</v>
      </c>
      <c r="D118" s="184">
        <v>14.6</v>
      </c>
      <c r="E118" s="184">
        <v>0.9</v>
      </c>
      <c r="F118" s="184">
        <v>0</v>
      </c>
      <c r="G118" s="184">
        <v>140</v>
      </c>
      <c r="H118" s="184">
        <v>500</v>
      </c>
      <c r="I118" s="184">
        <v>0</v>
      </c>
    </row>
    <row r="119" spans="1:9" ht="12.75">
      <c r="A119" s="236" t="s">
        <v>36</v>
      </c>
      <c r="B119" s="234" t="s">
        <v>156</v>
      </c>
      <c r="C119" s="232">
        <v>100</v>
      </c>
      <c r="D119" s="184">
        <v>19.5</v>
      </c>
      <c r="E119" s="184">
        <v>6.7</v>
      </c>
      <c r="F119" s="184">
        <v>1</v>
      </c>
      <c r="G119" s="184">
        <v>60</v>
      </c>
      <c r="H119" s="184">
        <v>53</v>
      </c>
      <c r="I119" s="184">
        <v>0</v>
      </c>
    </row>
    <row r="120" spans="1:9" ht="12.75">
      <c r="A120" s="236" t="s">
        <v>36</v>
      </c>
      <c r="B120" s="234" t="s">
        <v>198</v>
      </c>
      <c r="C120" s="232">
        <v>100</v>
      </c>
      <c r="D120" s="184">
        <v>23.84</v>
      </c>
      <c r="E120" s="184">
        <v>2.9</v>
      </c>
      <c r="F120" s="184">
        <v>0</v>
      </c>
      <c r="G120" s="184">
        <v>69</v>
      </c>
      <c r="H120" s="184">
        <v>58</v>
      </c>
      <c r="I120" s="184">
        <v>0</v>
      </c>
    </row>
    <row r="121" spans="1:9" ht="12.75">
      <c r="A121" s="236" t="s">
        <v>36</v>
      </c>
      <c r="B121" s="234" t="s">
        <v>199</v>
      </c>
      <c r="C121" s="232">
        <v>100</v>
      </c>
      <c r="D121" s="184">
        <v>21.7</v>
      </c>
      <c r="E121" s="184">
        <v>2</v>
      </c>
      <c r="F121" s="184">
        <v>0</v>
      </c>
      <c r="G121" s="184">
        <v>59</v>
      </c>
      <c r="H121" s="184">
        <v>67</v>
      </c>
      <c r="I121" s="184">
        <v>0</v>
      </c>
    </row>
    <row r="122" spans="1:9" ht="12.75">
      <c r="A122" s="236" t="s">
        <v>36</v>
      </c>
      <c r="B122" s="234" t="s">
        <v>203</v>
      </c>
      <c r="C122" s="232">
        <v>100</v>
      </c>
      <c r="D122" s="184">
        <v>23.27</v>
      </c>
      <c r="E122" s="184">
        <v>2.03</v>
      </c>
      <c r="F122" s="184">
        <v>0</v>
      </c>
      <c r="G122" s="184">
        <v>38</v>
      </c>
      <c r="H122" s="184">
        <v>96</v>
      </c>
      <c r="I122" s="184">
        <v>0</v>
      </c>
    </row>
    <row r="123" spans="1:9" ht="12.75">
      <c r="A123" s="236" t="s">
        <v>36</v>
      </c>
      <c r="B123" s="234" t="s">
        <v>200</v>
      </c>
      <c r="C123" s="232">
        <v>100</v>
      </c>
      <c r="D123" s="184">
        <v>20.1</v>
      </c>
      <c r="E123" s="184">
        <v>16</v>
      </c>
      <c r="F123" s="184">
        <v>0</v>
      </c>
      <c r="G123" s="184">
        <v>80</v>
      </c>
      <c r="H123" s="184">
        <v>100</v>
      </c>
      <c r="I123" s="184">
        <v>0</v>
      </c>
    </row>
    <row r="124" spans="1:9" ht="12.75">
      <c r="A124" s="236" t="s">
        <v>36</v>
      </c>
      <c r="B124" s="234" t="s">
        <v>202</v>
      </c>
      <c r="C124" s="232">
        <v>100</v>
      </c>
      <c r="D124" s="184">
        <v>21.53</v>
      </c>
      <c r="E124" s="184">
        <v>4.3</v>
      </c>
      <c r="F124" s="184">
        <v>0</v>
      </c>
      <c r="G124" s="184">
        <v>50</v>
      </c>
      <c r="H124" s="184">
        <v>91</v>
      </c>
      <c r="I124" s="184">
        <v>0</v>
      </c>
    </row>
    <row r="125" spans="1:9" ht="12.75">
      <c r="A125" s="236" t="s">
        <v>36</v>
      </c>
      <c r="B125" s="234" t="s">
        <v>157</v>
      </c>
      <c r="C125" s="232">
        <v>100</v>
      </c>
      <c r="D125" s="184">
        <v>24</v>
      </c>
      <c r="E125" s="184">
        <v>12.9</v>
      </c>
      <c r="F125" s="184">
        <v>0</v>
      </c>
      <c r="G125" s="184">
        <v>14</v>
      </c>
      <c r="H125" s="184">
        <v>270</v>
      </c>
      <c r="I125" s="184">
        <v>0</v>
      </c>
    </row>
    <row r="126" spans="1:9" ht="12.75">
      <c r="A126" s="236" t="s">
        <v>36</v>
      </c>
      <c r="B126" s="234" t="s">
        <v>201</v>
      </c>
      <c r="C126" s="232">
        <v>100</v>
      </c>
      <c r="D126" s="184">
        <v>20.8</v>
      </c>
      <c r="E126" s="184">
        <v>2.27</v>
      </c>
      <c r="F126" s="184">
        <v>0</v>
      </c>
      <c r="G126" s="184">
        <v>50</v>
      </c>
      <c r="H126" s="184">
        <v>119</v>
      </c>
      <c r="I126" s="184">
        <v>0</v>
      </c>
    </row>
    <row r="127" spans="1:9" ht="12.75">
      <c r="A127" s="236" t="s">
        <v>36</v>
      </c>
      <c r="B127" s="234" t="s">
        <v>37</v>
      </c>
      <c r="C127" s="232">
        <v>100</v>
      </c>
      <c r="D127" s="184">
        <v>21.5</v>
      </c>
      <c r="E127" s="184">
        <v>15.5</v>
      </c>
      <c r="F127" s="184">
        <v>0</v>
      </c>
      <c r="G127" s="184">
        <v>69</v>
      </c>
      <c r="H127" s="184">
        <v>841</v>
      </c>
      <c r="I127" s="184">
        <v>0</v>
      </c>
    </row>
    <row r="128" spans="1:9" ht="12.75">
      <c r="A128" s="238"/>
      <c r="B128" s="238"/>
      <c r="C128" s="239"/>
      <c r="D128" s="238"/>
      <c r="E128" s="238"/>
      <c r="F128" s="238"/>
      <c r="G128" s="238"/>
      <c r="H128" s="238"/>
      <c r="I128" s="184"/>
    </row>
    <row r="129" spans="1:9" ht="12.75">
      <c r="A129" s="238"/>
      <c r="B129" s="238"/>
      <c r="C129" s="239"/>
      <c r="D129" s="238"/>
      <c r="E129" s="238"/>
      <c r="F129" s="238"/>
      <c r="G129" s="238"/>
      <c r="H129" s="238"/>
      <c r="I129" s="184"/>
    </row>
    <row r="130" spans="1:9" ht="12.75">
      <c r="A130" s="236"/>
      <c r="B130" s="234" t="s">
        <v>130</v>
      </c>
      <c r="C130" s="232">
        <v>100</v>
      </c>
      <c r="D130" s="184">
        <v>0</v>
      </c>
      <c r="E130" s="184">
        <v>50</v>
      </c>
      <c r="F130" s="184">
        <v>0</v>
      </c>
      <c r="G130" s="184"/>
      <c r="H130" s="184"/>
      <c r="I130" s="184"/>
    </row>
    <row r="131" spans="1:9" ht="12.75">
      <c r="A131" s="236"/>
      <c r="B131" s="234" t="s">
        <v>91</v>
      </c>
      <c r="C131" s="232">
        <v>100</v>
      </c>
      <c r="D131" s="184">
        <v>0</v>
      </c>
      <c r="E131" s="184">
        <v>0</v>
      </c>
      <c r="F131" s="184">
        <v>96</v>
      </c>
      <c r="G131" s="184"/>
      <c r="H131" s="184"/>
      <c r="I131" s="184"/>
    </row>
    <row r="132" spans="1:9" ht="12.75">
      <c r="A132" s="236"/>
      <c r="B132" s="234" t="s">
        <v>90</v>
      </c>
      <c r="C132" s="232">
        <v>100</v>
      </c>
      <c r="D132" s="184">
        <v>5.6</v>
      </c>
      <c r="E132" s="184">
        <v>0</v>
      </c>
      <c r="F132" s="184">
        <v>0</v>
      </c>
      <c r="G132" s="184"/>
      <c r="H132" s="184"/>
      <c r="I132" s="184"/>
    </row>
    <row r="133" spans="1:9" ht="12.75">
      <c r="A133" s="236"/>
      <c r="B133" s="234" t="s">
        <v>89</v>
      </c>
      <c r="C133" s="232">
        <v>100</v>
      </c>
      <c r="D133" s="184">
        <v>0</v>
      </c>
      <c r="E133" s="184">
        <v>0</v>
      </c>
      <c r="F133" s="184">
        <v>0</v>
      </c>
      <c r="G133" s="184"/>
      <c r="H133" s="184"/>
      <c r="I133" s="184"/>
    </row>
    <row r="134" spans="1:9" ht="12.75">
      <c r="A134" s="236"/>
      <c r="B134" s="234" t="s">
        <v>112</v>
      </c>
      <c r="C134" s="232">
        <v>100</v>
      </c>
      <c r="D134" s="184">
        <v>15.25</v>
      </c>
      <c r="E134" s="184">
        <v>73</v>
      </c>
      <c r="F134" s="184">
        <v>3</v>
      </c>
      <c r="G134" s="184"/>
      <c r="H134" s="184">
        <v>500</v>
      </c>
      <c r="I134" s="184">
        <v>0</v>
      </c>
    </row>
    <row r="135" spans="1:9" ht="12.75">
      <c r="A135" s="236"/>
      <c r="B135" s="234" t="s">
        <v>131</v>
      </c>
      <c r="C135" s="232">
        <v>100</v>
      </c>
      <c r="D135" s="184">
        <v>15.25</v>
      </c>
      <c r="E135" s="184">
        <v>73</v>
      </c>
      <c r="F135" s="184">
        <v>3</v>
      </c>
      <c r="G135" s="184"/>
      <c r="H135" s="184">
        <v>500</v>
      </c>
      <c r="I135" s="184">
        <v>0</v>
      </c>
    </row>
    <row r="136" spans="1:9" ht="12.75">
      <c r="A136" s="236"/>
      <c r="B136" s="234" t="s">
        <v>134</v>
      </c>
      <c r="C136" s="232">
        <v>100</v>
      </c>
      <c r="D136" s="184">
        <v>15.3</v>
      </c>
      <c r="E136" s="184">
        <v>67.7</v>
      </c>
      <c r="F136" s="184">
        <v>7.2</v>
      </c>
      <c r="G136" s="184"/>
      <c r="H136" s="184">
        <v>287</v>
      </c>
      <c r="I136" s="184">
        <v>0</v>
      </c>
    </row>
    <row r="137" spans="1:9" ht="12.75">
      <c r="A137" s="236"/>
      <c r="B137" s="234" t="s">
        <v>132</v>
      </c>
      <c r="C137" s="232">
        <v>100</v>
      </c>
      <c r="D137" s="184">
        <v>3.1</v>
      </c>
      <c r="E137" s="184">
        <v>14.6</v>
      </c>
      <c r="F137" s="184">
        <v>0.6</v>
      </c>
      <c r="G137" s="184"/>
      <c r="H137" s="184">
        <v>100</v>
      </c>
      <c r="I137" s="184">
        <v>0</v>
      </c>
    </row>
    <row r="138" spans="1:9" ht="12.75">
      <c r="A138" s="236"/>
      <c r="B138" s="234" t="s">
        <v>180</v>
      </c>
      <c r="C138" s="232">
        <v>100</v>
      </c>
      <c r="D138" s="184">
        <v>3.1</v>
      </c>
      <c r="E138" s="184">
        <v>14.6</v>
      </c>
      <c r="F138" s="184">
        <v>0.6</v>
      </c>
      <c r="G138" s="184"/>
      <c r="H138" s="184">
        <v>100</v>
      </c>
      <c r="I138" s="184">
        <v>0</v>
      </c>
    </row>
    <row r="139" spans="1:9" ht="12.75">
      <c r="A139" s="236"/>
      <c r="B139" s="234" t="s">
        <v>133</v>
      </c>
      <c r="C139" s="232">
        <v>100</v>
      </c>
      <c r="D139" s="184">
        <v>1.5</v>
      </c>
      <c r="E139" s="184">
        <v>6.8</v>
      </c>
      <c r="F139" s="184">
        <v>0.72</v>
      </c>
      <c r="G139" s="184"/>
      <c r="H139" s="184">
        <v>28.7</v>
      </c>
      <c r="I139" s="184">
        <v>0</v>
      </c>
    </row>
    <row r="140" spans="1:6" ht="15">
      <c r="A140" s="240"/>
      <c r="B140" s="191"/>
      <c r="C140" s="192"/>
      <c r="D140" s="193"/>
      <c r="E140" s="193"/>
      <c r="F140" s="193"/>
    </row>
    <row r="141" spans="1:9" s="189" customFormat="1" ht="15">
      <c r="A141" s="237"/>
      <c r="B141" s="191"/>
      <c r="C141" s="192"/>
      <c r="D141" s="193"/>
      <c r="E141" s="193"/>
      <c r="F141" s="193"/>
      <c r="G141" s="242"/>
      <c r="H141" s="242"/>
      <c r="I141" s="242"/>
    </row>
    <row r="142" spans="1:9" s="189" customFormat="1" ht="15">
      <c r="A142" s="237"/>
      <c r="B142" s="191"/>
      <c r="C142" s="192"/>
      <c r="D142" s="193"/>
      <c r="E142" s="193"/>
      <c r="F142" s="193"/>
      <c r="G142" s="242"/>
      <c r="H142" s="242"/>
      <c r="I142" s="242"/>
    </row>
    <row r="143" spans="1:9" s="189" customFormat="1" ht="15">
      <c r="A143" s="237"/>
      <c r="B143" s="191"/>
      <c r="C143" s="192"/>
      <c r="D143" s="193"/>
      <c r="E143" s="193"/>
      <c r="F143" s="193"/>
      <c r="G143" s="242"/>
      <c r="H143" s="242"/>
      <c r="I143" s="242"/>
    </row>
    <row r="144" spans="1:9" s="189" customFormat="1" ht="15">
      <c r="A144" s="237"/>
      <c r="B144" s="191"/>
      <c r="C144" s="192"/>
      <c r="D144" s="193"/>
      <c r="E144" s="193"/>
      <c r="F144" s="193"/>
      <c r="G144" s="242"/>
      <c r="H144" s="242"/>
      <c r="I144" s="242"/>
    </row>
    <row r="145" spans="1:9" s="189" customFormat="1" ht="15">
      <c r="A145" s="237"/>
      <c r="B145" s="191"/>
      <c r="C145" s="192"/>
      <c r="D145" s="193"/>
      <c r="E145" s="193"/>
      <c r="F145" s="193"/>
      <c r="G145" s="242"/>
      <c r="H145" s="242"/>
      <c r="I145" s="242"/>
    </row>
    <row r="146" spans="1:9" s="189" customFormat="1" ht="15">
      <c r="A146" s="237"/>
      <c r="B146" s="191"/>
      <c r="C146" s="192"/>
      <c r="D146" s="193"/>
      <c r="E146" s="193"/>
      <c r="F146" s="193"/>
      <c r="G146" s="242"/>
      <c r="H146" s="242"/>
      <c r="I146" s="242"/>
    </row>
    <row r="147" spans="1:9" s="189" customFormat="1" ht="15">
      <c r="A147" s="237"/>
      <c r="B147" s="191"/>
      <c r="C147" s="192"/>
      <c r="D147" s="193"/>
      <c r="E147" s="193"/>
      <c r="F147" s="193"/>
      <c r="G147" s="242"/>
      <c r="H147" s="242"/>
      <c r="I147" s="242"/>
    </row>
    <row r="148" spans="1:9" s="189" customFormat="1" ht="15">
      <c r="A148" s="237"/>
      <c r="B148" s="191"/>
      <c r="C148" s="192"/>
      <c r="D148" s="193"/>
      <c r="E148" s="193"/>
      <c r="F148" s="193"/>
      <c r="G148" s="242"/>
      <c r="H148" s="242"/>
      <c r="I148" s="242"/>
    </row>
    <row r="149" spans="1:9" s="189" customFormat="1" ht="15">
      <c r="A149" s="237"/>
      <c r="B149" s="191"/>
      <c r="C149" s="192"/>
      <c r="D149" s="193"/>
      <c r="E149" s="193"/>
      <c r="F149" s="193"/>
      <c r="G149" s="242"/>
      <c r="H149" s="242"/>
      <c r="I149" s="242"/>
    </row>
    <row r="150" spans="1:9" s="189" customFormat="1" ht="15">
      <c r="A150" s="237"/>
      <c r="B150" s="191"/>
      <c r="C150" s="192"/>
      <c r="D150" s="193"/>
      <c r="E150" s="193"/>
      <c r="F150" s="193"/>
      <c r="G150" s="242"/>
      <c r="H150" s="242"/>
      <c r="I150" s="242"/>
    </row>
    <row r="151" spans="1:9" s="189" customFormat="1" ht="15">
      <c r="A151" s="237"/>
      <c r="B151" s="191"/>
      <c r="C151" s="192"/>
      <c r="D151" s="193"/>
      <c r="E151" s="193"/>
      <c r="F151" s="193"/>
      <c r="G151" s="242"/>
      <c r="H151" s="242"/>
      <c r="I151" s="242"/>
    </row>
    <row r="152" spans="1:9" s="189" customFormat="1" ht="15">
      <c r="A152" s="237"/>
      <c r="B152" s="191"/>
      <c r="C152" s="192"/>
      <c r="D152" s="193"/>
      <c r="E152" s="193"/>
      <c r="F152" s="193"/>
      <c r="G152" s="242"/>
      <c r="H152" s="242"/>
      <c r="I152" s="242"/>
    </row>
    <row r="153" spans="1:9" s="189" customFormat="1" ht="15">
      <c r="A153" s="237"/>
      <c r="B153" s="191"/>
      <c r="C153" s="192"/>
      <c r="D153" s="193"/>
      <c r="E153" s="193"/>
      <c r="F153" s="193"/>
      <c r="G153" s="242"/>
      <c r="H153" s="242"/>
      <c r="I153" s="242"/>
    </row>
    <row r="154" spans="1:9" s="189" customFormat="1" ht="15">
      <c r="A154" s="237"/>
      <c r="B154" s="191"/>
      <c r="C154" s="192"/>
      <c r="D154" s="193"/>
      <c r="E154" s="193"/>
      <c r="F154" s="193"/>
      <c r="G154" s="242"/>
      <c r="H154" s="242"/>
      <c r="I154" s="242"/>
    </row>
    <row r="155" spans="1:9" s="189" customFormat="1" ht="15">
      <c r="A155" s="237"/>
      <c r="B155" s="191"/>
      <c r="C155" s="192"/>
      <c r="D155" s="193"/>
      <c r="E155" s="193"/>
      <c r="F155" s="193"/>
      <c r="G155" s="242"/>
      <c r="H155" s="242"/>
      <c r="I155" s="242"/>
    </row>
    <row r="156" spans="1:9" s="244" customFormat="1" ht="15">
      <c r="A156" s="237"/>
      <c r="B156" s="191"/>
      <c r="C156" s="192"/>
      <c r="D156" s="193"/>
      <c r="E156" s="193"/>
      <c r="F156" s="193"/>
      <c r="G156" s="243"/>
      <c r="H156" s="243"/>
      <c r="I156" s="243"/>
    </row>
    <row r="157" spans="1:9" s="189" customFormat="1" ht="15">
      <c r="A157" s="237"/>
      <c r="B157" s="191"/>
      <c r="C157" s="192"/>
      <c r="D157" s="193"/>
      <c r="E157" s="193"/>
      <c r="F157" s="193"/>
      <c r="G157" s="242"/>
      <c r="H157" s="242"/>
      <c r="I157" s="242"/>
    </row>
    <row r="158" spans="1:9" s="189" customFormat="1" ht="15">
      <c r="A158" s="237"/>
      <c r="B158" s="191"/>
      <c r="C158" s="192"/>
      <c r="D158" s="193"/>
      <c r="E158" s="193"/>
      <c r="F158" s="193"/>
      <c r="G158" s="242"/>
      <c r="H158" s="242"/>
      <c r="I158" s="242"/>
    </row>
    <row r="159" spans="1:9" s="189" customFormat="1" ht="15">
      <c r="A159" s="237"/>
      <c r="B159" s="191"/>
      <c r="C159" s="192"/>
      <c r="D159" s="193"/>
      <c r="E159" s="193"/>
      <c r="F159" s="193"/>
      <c r="G159" s="242"/>
      <c r="H159" s="242"/>
      <c r="I159" s="242"/>
    </row>
    <row r="160" spans="1:9" s="189" customFormat="1" ht="15">
      <c r="A160" s="237"/>
      <c r="B160" s="191"/>
      <c r="C160" s="192"/>
      <c r="D160" s="193"/>
      <c r="E160" s="193"/>
      <c r="F160" s="193"/>
      <c r="G160" s="242"/>
      <c r="H160" s="242"/>
      <c r="I160" s="242"/>
    </row>
    <row r="161" spans="1:9" s="189" customFormat="1" ht="15">
      <c r="A161" s="237"/>
      <c r="B161" s="191"/>
      <c r="C161" s="192"/>
      <c r="D161" s="193"/>
      <c r="E161" s="193"/>
      <c r="F161" s="193"/>
      <c r="G161" s="242"/>
      <c r="H161" s="242"/>
      <c r="I161" s="242"/>
    </row>
    <row r="162" spans="1:9" s="189" customFormat="1" ht="15">
      <c r="A162" s="237"/>
      <c r="B162" s="191"/>
      <c r="C162" s="192"/>
      <c r="D162" s="193"/>
      <c r="E162" s="193"/>
      <c r="F162" s="193"/>
      <c r="G162" s="242"/>
      <c r="H162" s="242"/>
      <c r="I162" s="242"/>
    </row>
    <row r="163" spans="1:9" s="189" customFormat="1" ht="15">
      <c r="A163" s="237"/>
      <c r="B163" s="191"/>
      <c r="C163" s="192"/>
      <c r="D163" s="193"/>
      <c r="E163" s="193"/>
      <c r="F163" s="193"/>
      <c r="G163" s="242"/>
      <c r="H163" s="242"/>
      <c r="I163" s="242"/>
    </row>
    <row r="164" spans="1:9" s="189" customFormat="1" ht="15">
      <c r="A164" s="237"/>
      <c r="B164" s="191"/>
      <c r="C164" s="192"/>
      <c r="D164" s="193"/>
      <c r="E164" s="193"/>
      <c r="F164" s="193"/>
      <c r="G164" s="242"/>
      <c r="H164" s="242"/>
      <c r="I164" s="242"/>
    </row>
    <row r="165" spans="1:9" s="189" customFormat="1" ht="15">
      <c r="A165" s="237"/>
      <c r="B165" s="191"/>
      <c r="C165" s="192"/>
      <c r="D165" s="193"/>
      <c r="E165" s="193"/>
      <c r="F165" s="193"/>
      <c r="G165" s="242"/>
      <c r="H165" s="242"/>
      <c r="I165" s="242"/>
    </row>
    <row r="166" spans="1:9" s="189" customFormat="1" ht="15">
      <c r="A166" s="237"/>
      <c r="B166" s="191"/>
      <c r="C166" s="192"/>
      <c r="D166" s="193"/>
      <c r="E166" s="193"/>
      <c r="F166" s="193"/>
      <c r="G166" s="242"/>
      <c r="H166" s="242"/>
      <c r="I166" s="242"/>
    </row>
    <row r="167" spans="1:9" s="189" customFormat="1" ht="15">
      <c r="A167" s="237"/>
      <c r="B167" s="191"/>
      <c r="C167" s="192"/>
      <c r="D167" s="193"/>
      <c r="E167" s="193"/>
      <c r="F167" s="193"/>
      <c r="G167" s="242"/>
      <c r="H167" s="242"/>
      <c r="I167" s="242"/>
    </row>
    <row r="168" spans="1:9" s="189" customFormat="1" ht="15">
      <c r="A168" s="237"/>
      <c r="B168" s="191"/>
      <c r="C168" s="192"/>
      <c r="D168" s="193"/>
      <c r="E168" s="193"/>
      <c r="F168" s="193"/>
      <c r="G168" s="242"/>
      <c r="H168" s="242"/>
      <c r="I168" s="242"/>
    </row>
    <row r="169" spans="1:9" s="189" customFormat="1" ht="15">
      <c r="A169" s="237"/>
      <c r="B169" s="191"/>
      <c r="C169" s="192"/>
      <c r="D169" s="193"/>
      <c r="E169" s="193"/>
      <c r="F169" s="193"/>
      <c r="G169" s="242"/>
      <c r="H169" s="242"/>
      <c r="I169" s="242"/>
    </row>
    <row r="170" spans="1:9" s="189" customFormat="1" ht="15">
      <c r="A170" s="237"/>
      <c r="B170" s="191"/>
      <c r="C170" s="192"/>
      <c r="D170" s="193"/>
      <c r="E170" s="193"/>
      <c r="F170" s="193"/>
      <c r="G170" s="242"/>
      <c r="H170" s="242"/>
      <c r="I170" s="242"/>
    </row>
    <row r="171" spans="1:9" s="189" customFormat="1" ht="15">
      <c r="A171" s="237"/>
      <c r="B171" s="191"/>
      <c r="C171" s="192"/>
      <c r="D171" s="193"/>
      <c r="E171" s="193"/>
      <c r="F171" s="193"/>
      <c r="G171" s="242"/>
      <c r="H171" s="242"/>
      <c r="I171" s="242"/>
    </row>
    <row r="172" spans="1:9" s="189" customFormat="1" ht="15">
      <c r="A172" s="237"/>
      <c r="B172" s="191"/>
      <c r="C172" s="192"/>
      <c r="D172" s="193"/>
      <c r="E172" s="193"/>
      <c r="F172" s="193"/>
      <c r="G172" s="242"/>
      <c r="H172" s="242"/>
      <c r="I172" s="242"/>
    </row>
    <row r="173" spans="1:9" s="189" customFormat="1" ht="15">
      <c r="A173" s="237"/>
      <c r="B173" s="191"/>
      <c r="C173" s="192"/>
      <c r="D173" s="193"/>
      <c r="E173" s="193"/>
      <c r="F173" s="193"/>
      <c r="G173" s="242"/>
      <c r="H173" s="242"/>
      <c r="I173" s="242"/>
    </row>
    <row r="174" spans="1:9" s="189" customFormat="1" ht="15">
      <c r="A174" s="237"/>
      <c r="B174" s="191"/>
      <c r="C174" s="192"/>
      <c r="D174" s="193"/>
      <c r="E174" s="193"/>
      <c r="F174" s="193"/>
      <c r="G174" s="242"/>
      <c r="H174" s="242"/>
      <c r="I174" s="242"/>
    </row>
    <row r="175" spans="1:9" s="189" customFormat="1" ht="15">
      <c r="A175" s="237"/>
      <c r="B175" s="191"/>
      <c r="C175" s="192"/>
      <c r="D175" s="193"/>
      <c r="E175" s="193"/>
      <c r="F175" s="193"/>
      <c r="G175" s="242"/>
      <c r="H175" s="242"/>
      <c r="I175" s="242"/>
    </row>
    <row r="176" spans="1:9" s="189" customFormat="1" ht="15">
      <c r="A176" s="237"/>
      <c r="B176" s="191"/>
      <c r="C176" s="192"/>
      <c r="D176" s="193"/>
      <c r="E176" s="193"/>
      <c r="F176" s="193"/>
      <c r="G176" s="242"/>
      <c r="H176" s="242"/>
      <c r="I176" s="242"/>
    </row>
    <row r="177" spans="1:9" s="189" customFormat="1" ht="15">
      <c r="A177" s="237"/>
      <c r="B177" s="191"/>
      <c r="C177" s="192"/>
      <c r="D177" s="193"/>
      <c r="E177" s="193"/>
      <c r="F177" s="193"/>
      <c r="G177" s="242"/>
      <c r="H177" s="242"/>
      <c r="I177" s="242"/>
    </row>
    <row r="178" spans="1:9" s="189" customFormat="1" ht="15">
      <c r="A178" s="237"/>
      <c r="B178" s="191"/>
      <c r="C178" s="192"/>
      <c r="D178" s="193"/>
      <c r="E178" s="193"/>
      <c r="F178" s="193"/>
      <c r="G178" s="242"/>
      <c r="H178" s="242"/>
      <c r="I178" s="242"/>
    </row>
    <row r="179" spans="1:9" s="189" customFormat="1" ht="15">
      <c r="A179" s="237"/>
      <c r="B179" s="191"/>
      <c r="C179" s="192"/>
      <c r="D179" s="193"/>
      <c r="E179" s="193"/>
      <c r="F179" s="193"/>
      <c r="G179" s="242"/>
      <c r="H179" s="242"/>
      <c r="I179" s="242"/>
    </row>
    <row r="180" spans="1:9" s="189" customFormat="1" ht="15">
      <c r="A180" s="237"/>
      <c r="B180" s="191"/>
      <c r="C180" s="192"/>
      <c r="D180" s="193"/>
      <c r="E180" s="193"/>
      <c r="F180" s="193"/>
      <c r="G180" s="242"/>
      <c r="H180" s="242"/>
      <c r="I180" s="242"/>
    </row>
    <row r="181" spans="1:9" s="189" customFormat="1" ht="15">
      <c r="A181" s="237"/>
      <c r="B181" s="191"/>
      <c r="C181" s="192"/>
      <c r="D181" s="193"/>
      <c r="E181" s="193"/>
      <c r="F181" s="193"/>
      <c r="G181" s="242"/>
      <c r="H181" s="242"/>
      <c r="I181" s="242"/>
    </row>
    <row r="182" spans="1:9" s="189" customFormat="1" ht="15">
      <c r="A182" s="237"/>
      <c r="B182" s="191"/>
      <c r="C182" s="192"/>
      <c r="D182" s="193"/>
      <c r="E182" s="193"/>
      <c r="F182" s="193"/>
      <c r="G182" s="242"/>
      <c r="H182" s="242"/>
      <c r="I182" s="242"/>
    </row>
    <row r="183" spans="1:9" s="189" customFormat="1" ht="15">
      <c r="A183" s="237"/>
      <c r="B183" s="191"/>
      <c r="C183" s="192"/>
      <c r="D183" s="193"/>
      <c r="E183" s="193"/>
      <c r="F183" s="193"/>
      <c r="G183" s="242"/>
      <c r="H183" s="242"/>
      <c r="I183" s="242"/>
    </row>
    <row r="184" spans="1:9" s="189" customFormat="1" ht="15">
      <c r="A184" s="237"/>
      <c r="B184" s="191"/>
      <c r="C184" s="192"/>
      <c r="D184" s="193"/>
      <c r="E184" s="193"/>
      <c r="F184" s="193"/>
      <c r="G184" s="242"/>
      <c r="H184" s="242"/>
      <c r="I184" s="242"/>
    </row>
    <row r="185" spans="1:9" s="189" customFormat="1" ht="15">
      <c r="A185" s="237"/>
      <c r="B185" s="191"/>
      <c r="C185" s="192"/>
      <c r="D185" s="193"/>
      <c r="E185" s="193"/>
      <c r="F185" s="193"/>
      <c r="G185" s="242"/>
      <c r="H185" s="242"/>
      <c r="I185" s="242"/>
    </row>
    <row r="186" spans="1:9" s="189" customFormat="1" ht="15">
      <c r="A186" s="237"/>
      <c r="B186" s="191"/>
      <c r="C186" s="192"/>
      <c r="D186" s="193"/>
      <c r="E186" s="193"/>
      <c r="F186" s="193"/>
      <c r="G186" s="242"/>
      <c r="H186" s="242"/>
      <c r="I186" s="242"/>
    </row>
    <row r="187" spans="1:9" s="189" customFormat="1" ht="15">
      <c r="A187" s="237"/>
      <c r="B187" s="191"/>
      <c r="C187" s="192"/>
      <c r="D187" s="193"/>
      <c r="E187" s="193"/>
      <c r="F187" s="193"/>
      <c r="G187" s="242"/>
      <c r="H187" s="242"/>
      <c r="I187" s="242"/>
    </row>
    <row r="188" spans="1:9" s="189" customFormat="1" ht="15">
      <c r="A188" s="237"/>
      <c r="B188" s="191"/>
      <c r="C188" s="192"/>
      <c r="D188" s="193"/>
      <c r="E188" s="193"/>
      <c r="F188" s="193"/>
      <c r="G188" s="242"/>
      <c r="H188" s="242"/>
      <c r="I188" s="242"/>
    </row>
    <row r="189" spans="1:9" s="189" customFormat="1" ht="15">
      <c r="A189" s="237"/>
      <c r="B189" s="191"/>
      <c r="C189" s="192"/>
      <c r="D189" s="193"/>
      <c r="E189" s="193"/>
      <c r="F189" s="193"/>
      <c r="G189" s="242"/>
      <c r="H189" s="242"/>
      <c r="I189" s="242"/>
    </row>
    <row r="190" spans="1:9" s="189" customFormat="1" ht="15">
      <c r="A190" s="237"/>
      <c r="B190" s="191"/>
      <c r="C190" s="192"/>
      <c r="D190" s="193"/>
      <c r="E190" s="193"/>
      <c r="F190" s="193"/>
      <c r="G190" s="242"/>
      <c r="H190" s="242"/>
      <c r="I190" s="242"/>
    </row>
    <row r="191" spans="1:9" s="189" customFormat="1" ht="15">
      <c r="A191" s="237"/>
      <c r="B191" s="191"/>
      <c r="C191" s="192"/>
      <c r="D191" s="193"/>
      <c r="E191" s="193"/>
      <c r="F191" s="193"/>
      <c r="G191" s="242"/>
      <c r="H191" s="242"/>
      <c r="I191" s="242"/>
    </row>
    <row r="192" spans="1:9" s="189" customFormat="1" ht="15">
      <c r="A192" s="237"/>
      <c r="B192" s="191"/>
      <c r="C192" s="192"/>
      <c r="D192" s="193"/>
      <c r="E192" s="193"/>
      <c r="F192" s="193"/>
      <c r="G192" s="242"/>
      <c r="H192" s="242"/>
      <c r="I192" s="242"/>
    </row>
    <row r="193" spans="1:9" s="189" customFormat="1" ht="15">
      <c r="A193" s="237"/>
      <c r="B193" s="191"/>
      <c r="C193" s="192"/>
      <c r="D193" s="193"/>
      <c r="E193" s="193"/>
      <c r="F193" s="193"/>
      <c r="G193" s="242"/>
      <c r="H193" s="242"/>
      <c r="I193" s="242"/>
    </row>
    <row r="194" spans="1:9" s="189" customFormat="1" ht="15">
      <c r="A194" s="237"/>
      <c r="B194" s="191"/>
      <c r="C194" s="192"/>
      <c r="D194" s="193"/>
      <c r="E194" s="193"/>
      <c r="F194" s="193"/>
      <c r="G194" s="242"/>
      <c r="H194" s="242"/>
      <c r="I194" s="242"/>
    </row>
    <row r="195" spans="1:9" s="189" customFormat="1" ht="15">
      <c r="A195" s="237"/>
      <c r="B195" s="191"/>
      <c r="C195" s="192"/>
      <c r="D195" s="193"/>
      <c r="E195" s="193"/>
      <c r="F195" s="193"/>
      <c r="G195" s="242"/>
      <c r="H195" s="242"/>
      <c r="I195" s="242"/>
    </row>
    <row r="196" spans="1:9" s="189" customFormat="1" ht="15">
      <c r="A196" s="237"/>
      <c r="B196" s="191"/>
      <c r="C196" s="192"/>
      <c r="D196" s="193"/>
      <c r="E196" s="193"/>
      <c r="F196" s="193"/>
      <c r="G196" s="242"/>
      <c r="H196" s="242"/>
      <c r="I196" s="242"/>
    </row>
    <row r="197" spans="1:9" s="189" customFormat="1" ht="15">
      <c r="A197" s="237"/>
      <c r="B197" s="191"/>
      <c r="C197" s="192"/>
      <c r="D197" s="193"/>
      <c r="E197" s="193"/>
      <c r="F197" s="193"/>
      <c r="G197" s="242"/>
      <c r="H197" s="242"/>
      <c r="I197" s="242"/>
    </row>
    <row r="198" spans="1:9" s="189" customFormat="1" ht="15">
      <c r="A198" s="237"/>
      <c r="B198" s="191"/>
      <c r="C198" s="192"/>
      <c r="D198" s="193"/>
      <c r="E198" s="193"/>
      <c r="F198" s="193"/>
      <c r="G198" s="242"/>
      <c r="H198" s="242"/>
      <c r="I198" s="242"/>
    </row>
    <row r="199" spans="1:9" s="189" customFormat="1" ht="15">
      <c r="A199" s="237"/>
      <c r="B199" s="191"/>
      <c r="C199" s="192"/>
      <c r="D199" s="193"/>
      <c r="E199" s="193"/>
      <c r="F199" s="193"/>
      <c r="G199" s="242"/>
      <c r="H199" s="242"/>
      <c r="I199" s="242"/>
    </row>
    <row r="200" spans="1:9" s="189" customFormat="1" ht="15">
      <c r="A200" s="237"/>
      <c r="B200" s="191"/>
      <c r="C200" s="192"/>
      <c r="D200" s="193"/>
      <c r="E200" s="193"/>
      <c r="F200" s="193"/>
      <c r="G200" s="242"/>
      <c r="H200" s="242"/>
      <c r="I200" s="242"/>
    </row>
    <row r="201" spans="1:9" s="244" customFormat="1" ht="15">
      <c r="A201" s="237"/>
      <c r="B201" s="191"/>
      <c r="C201" s="192"/>
      <c r="D201" s="193"/>
      <c r="E201" s="193"/>
      <c r="F201" s="193"/>
      <c r="G201" s="243"/>
      <c r="H201" s="243"/>
      <c r="I201" s="243"/>
    </row>
    <row r="202" spans="1:9" s="189" customFormat="1" ht="15">
      <c r="A202" s="237"/>
      <c r="B202" s="191"/>
      <c r="C202" s="192"/>
      <c r="D202" s="193"/>
      <c r="E202" s="193"/>
      <c r="F202" s="193"/>
      <c r="G202" s="242"/>
      <c r="H202" s="242"/>
      <c r="I202" s="242"/>
    </row>
    <row r="203" spans="1:9" s="189" customFormat="1" ht="15">
      <c r="A203" s="237"/>
      <c r="B203" s="191"/>
      <c r="C203" s="192"/>
      <c r="D203" s="193"/>
      <c r="E203" s="193"/>
      <c r="F203" s="193"/>
      <c r="G203" s="242"/>
      <c r="H203" s="242"/>
      <c r="I203" s="242"/>
    </row>
    <row r="204" spans="1:9" s="189" customFormat="1" ht="15">
      <c r="A204" s="237"/>
      <c r="B204" s="191"/>
      <c r="C204" s="192"/>
      <c r="D204" s="193"/>
      <c r="E204" s="193"/>
      <c r="F204" s="193"/>
      <c r="G204" s="242"/>
      <c r="H204" s="242"/>
      <c r="I204" s="242"/>
    </row>
    <row r="205" spans="1:9" s="189" customFormat="1" ht="15">
      <c r="A205" s="237"/>
      <c r="B205" s="191"/>
      <c r="C205" s="192"/>
      <c r="D205" s="193"/>
      <c r="E205" s="193"/>
      <c r="F205" s="193"/>
      <c r="G205" s="242"/>
      <c r="H205" s="242"/>
      <c r="I205" s="242"/>
    </row>
    <row r="206" spans="1:9" s="189" customFormat="1" ht="15">
      <c r="A206" s="237"/>
      <c r="B206" s="191"/>
      <c r="C206" s="192"/>
      <c r="D206" s="193"/>
      <c r="E206" s="193"/>
      <c r="F206" s="193"/>
      <c r="G206" s="242"/>
      <c r="H206" s="242"/>
      <c r="I206" s="242"/>
    </row>
    <row r="207" spans="1:9" s="189" customFormat="1" ht="15">
      <c r="A207" s="237"/>
      <c r="B207" s="191"/>
      <c r="C207" s="192"/>
      <c r="D207" s="193"/>
      <c r="E207" s="193"/>
      <c r="F207" s="193"/>
      <c r="G207" s="242"/>
      <c r="H207" s="242"/>
      <c r="I207" s="242"/>
    </row>
    <row r="208" spans="1:9" s="189" customFormat="1" ht="15">
      <c r="A208" s="237"/>
      <c r="B208" s="191"/>
      <c r="C208" s="192"/>
      <c r="D208" s="193"/>
      <c r="E208" s="193"/>
      <c r="F208" s="193"/>
      <c r="G208" s="242"/>
      <c r="H208" s="242"/>
      <c r="I208" s="242"/>
    </row>
    <row r="209" spans="1:9" s="189" customFormat="1" ht="15">
      <c r="A209" s="237"/>
      <c r="B209" s="191"/>
      <c r="C209" s="192"/>
      <c r="D209" s="193"/>
      <c r="E209" s="193"/>
      <c r="F209" s="193"/>
      <c r="G209" s="242"/>
      <c r="H209" s="242"/>
      <c r="I209" s="242"/>
    </row>
    <row r="210" spans="1:9" s="189" customFormat="1" ht="15">
      <c r="A210" s="237"/>
      <c r="B210" s="191"/>
      <c r="C210" s="192"/>
      <c r="D210" s="193"/>
      <c r="E210" s="193"/>
      <c r="F210" s="193"/>
      <c r="G210" s="242"/>
      <c r="H210" s="242"/>
      <c r="I210" s="242"/>
    </row>
    <row r="211" spans="1:9" s="189" customFormat="1" ht="15">
      <c r="A211" s="237"/>
      <c r="B211" s="191"/>
      <c r="C211" s="192"/>
      <c r="D211" s="193"/>
      <c r="E211" s="193"/>
      <c r="F211" s="193"/>
      <c r="G211" s="242"/>
      <c r="H211" s="242"/>
      <c r="I211" s="242"/>
    </row>
    <row r="212" spans="1:9" s="189" customFormat="1" ht="15">
      <c r="A212" s="237"/>
      <c r="B212" s="191"/>
      <c r="C212" s="192"/>
      <c r="D212" s="193"/>
      <c r="E212" s="193"/>
      <c r="F212" s="193"/>
      <c r="G212" s="242"/>
      <c r="H212" s="242"/>
      <c r="I212" s="242"/>
    </row>
    <row r="213" spans="1:9" s="189" customFormat="1" ht="15">
      <c r="A213" s="237"/>
      <c r="B213" s="191"/>
      <c r="C213" s="192"/>
      <c r="D213" s="193"/>
      <c r="E213" s="193"/>
      <c r="F213" s="193"/>
      <c r="G213" s="242"/>
      <c r="H213" s="242"/>
      <c r="I213" s="242"/>
    </row>
    <row r="214" spans="1:9" s="189" customFormat="1" ht="15">
      <c r="A214" s="237"/>
      <c r="B214" s="191"/>
      <c r="C214" s="192"/>
      <c r="D214" s="193"/>
      <c r="E214" s="193"/>
      <c r="F214" s="193"/>
      <c r="G214" s="242"/>
      <c r="H214" s="242"/>
      <c r="I214" s="242"/>
    </row>
    <row r="215" spans="1:9" s="189" customFormat="1" ht="15">
      <c r="A215" s="237"/>
      <c r="B215" s="191"/>
      <c r="C215" s="192"/>
      <c r="D215" s="193"/>
      <c r="E215" s="193"/>
      <c r="F215" s="193"/>
      <c r="G215" s="242"/>
      <c r="H215" s="242"/>
      <c r="I215" s="242"/>
    </row>
    <row r="216" spans="1:9" s="189" customFormat="1" ht="15">
      <c r="A216" s="237"/>
      <c r="B216" s="191"/>
      <c r="C216" s="192"/>
      <c r="D216" s="193"/>
      <c r="E216" s="193"/>
      <c r="F216" s="193"/>
      <c r="G216" s="242"/>
      <c r="H216" s="242"/>
      <c r="I216" s="242"/>
    </row>
    <row r="217" spans="1:9" s="189" customFormat="1" ht="15">
      <c r="A217" s="237"/>
      <c r="B217" s="191"/>
      <c r="C217" s="192"/>
      <c r="D217" s="193"/>
      <c r="E217" s="193"/>
      <c r="F217" s="193"/>
      <c r="G217" s="242"/>
      <c r="H217" s="242"/>
      <c r="I217" s="242"/>
    </row>
    <row r="218" spans="1:9" s="189" customFormat="1" ht="15">
      <c r="A218" s="237"/>
      <c r="B218" s="191"/>
      <c r="C218" s="192"/>
      <c r="D218" s="193"/>
      <c r="E218" s="193"/>
      <c r="F218" s="193"/>
      <c r="G218" s="242"/>
      <c r="H218" s="242"/>
      <c r="I218" s="242"/>
    </row>
    <row r="219" spans="1:9" s="189" customFormat="1" ht="15">
      <c r="A219" s="237"/>
      <c r="B219" s="191"/>
      <c r="C219" s="192"/>
      <c r="D219" s="193"/>
      <c r="E219" s="193"/>
      <c r="F219" s="193"/>
      <c r="G219" s="242"/>
      <c r="H219" s="242"/>
      <c r="I219" s="242"/>
    </row>
    <row r="220" spans="1:9" s="189" customFormat="1" ht="15">
      <c r="A220" s="237"/>
      <c r="B220" s="191"/>
      <c r="C220" s="192"/>
      <c r="D220" s="193"/>
      <c r="E220" s="193"/>
      <c r="F220" s="193"/>
      <c r="G220" s="242"/>
      <c r="H220" s="242"/>
      <c r="I220" s="242"/>
    </row>
    <row r="221" spans="1:9" s="189" customFormat="1" ht="15">
      <c r="A221" s="237"/>
      <c r="B221" s="191"/>
      <c r="C221" s="192"/>
      <c r="D221" s="193"/>
      <c r="E221" s="193"/>
      <c r="F221" s="193"/>
      <c r="G221" s="242"/>
      <c r="H221" s="242"/>
      <c r="I221" s="242"/>
    </row>
    <row r="222" spans="1:9" s="189" customFormat="1" ht="15">
      <c r="A222" s="237"/>
      <c r="B222" s="191"/>
      <c r="C222" s="192"/>
      <c r="D222" s="193"/>
      <c r="E222" s="193"/>
      <c r="F222" s="193"/>
      <c r="G222" s="242"/>
      <c r="H222" s="242"/>
      <c r="I222" s="242"/>
    </row>
    <row r="223" spans="1:9" s="189" customFormat="1" ht="15">
      <c r="A223" s="237"/>
      <c r="B223" s="191"/>
      <c r="C223" s="192"/>
      <c r="D223" s="193"/>
      <c r="E223" s="193"/>
      <c r="F223" s="193"/>
      <c r="G223" s="242"/>
      <c r="H223" s="242"/>
      <c r="I223" s="242"/>
    </row>
    <row r="224" spans="1:9" s="189" customFormat="1" ht="15">
      <c r="A224" s="237"/>
      <c r="B224" s="191"/>
      <c r="C224" s="192"/>
      <c r="D224" s="193"/>
      <c r="E224" s="193"/>
      <c r="F224" s="193"/>
      <c r="G224" s="242"/>
      <c r="H224" s="242"/>
      <c r="I224" s="242"/>
    </row>
    <row r="225" spans="1:9" s="189" customFormat="1" ht="15">
      <c r="A225" s="237"/>
      <c r="B225" s="191"/>
      <c r="C225" s="192"/>
      <c r="D225" s="193"/>
      <c r="E225" s="193"/>
      <c r="F225" s="193"/>
      <c r="G225" s="242"/>
      <c r="H225" s="242"/>
      <c r="I225" s="242"/>
    </row>
    <row r="226" spans="1:9" s="189" customFormat="1" ht="15">
      <c r="A226" s="237"/>
      <c r="B226" s="191"/>
      <c r="C226" s="192"/>
      <c r="D226" s="193"/>
      <c r="E226" s="193"/>
      <c r="F226" s="193"/>
      <c r="G226" s="242"/>
      <c r="H226" s="242"/>
      <c r="I226" s="242"/>
    </row>
    <row r="227" spans="1:9" s="189" customFormat="1" ht="15">
      <c r="A227" s="237"/>
      <c r="B227" s="191"/>
      <c r="C227" s="192"/>
      <c r="D227" s="193"/>
      <c r="E227" s="193"/>
      <c r="F227" s="193"/>
      <c r="G227" s="242"/>
      <c r="H227" s="242"/>
      <c r="I227" s="242"/>
    </row>
    <row r="228" spans="1:9" s="189" customFormat="1" ht="15">
      <c r="A228" s="237"/>
      <c r="B228" s="191"/>
      <c r="C228" s="192"/>
      <c r="D228" s="193"/>
      <c r="E228" s="193"/>
      <c r="F228" s="193"/>
      <c r="G228" s="242"/>
      <c r="H228" s="242"/>
      <c r="I228" s="242"/>
    </row>
    <row r="229" spans="1:9" s="189" customFormat="1" ht="15">
      <c r="A229" s="237"/>
      <c r="B229" s="191"/>
      <c r="C229" s="192"/>
      <c r="D229" s="193"/>
      <c r="E229" s="193"/>
      <c r="F229" s="193"/>
      <c r="G229" s="242"/>
      <c r="H229" s="242"/>
      <c r="I229" s="242"/>
    </row>
    <row r="230" spans="1:9" s="189" customFormat="1" ht="15">
      <c r="A230" s="237"/>
      <c r="B230" s="191"/>
      <c r="C230" s="192"/>
      <c r="D230" s="193"/>
      <c r="E230" s="193"/>
      <c r="F230" s="193"/>
      <c r="G230" s="242"/>
      <c r="H230" s="242"/>
      <c r="I230" s="242"/>
    </row>
    <row r="231" spans="1:9" s="189" customFormat="1" ht="15">
      <c r="A231" s="237"/>
      <c r="B231" s="191"/>
      <c r="C231" s="192"/>
      <c r="D231" s="193"/>
      <c r="E231" s="193"/>
      <c r="F231" s="193"/>
      <c r="G231" s="242"/>
      <c r="H231" s="242"/>
      <c r="I231" s="242"/>
    </row>
    <row r="232" spans="1:9" s="189" customFormat="1" ht="15">
      <c r="A232" s="237"/>
      <c r="B232" s="191"/>
      <c r="C232" s="192"/>
      <c r="D232" s="193"/>
      <c r="E232" s="193"/>
      <c r="F232" s="193"/>
      <c r="G232" s="242"/>
      <c r="H232" s="242"/>
      <c r="I232" s="242"/>
    </row>
    <row r="233" spans="1:9" s="189" customFormat="1" ht="15">
      <c r="A233" s="237"/>
      <c r="B233" s="191"/>
      <c r="C233" s="192"/>
      <c r="D233" s="193"/>
      <c r="E233" s="193"/>
      <c r="F233" s="193"/>
      <c r="G233" s="242"/>
      <c r="H233" s="242"/>
      <c r="I233" s="242"/>
    </row>
    <row r="234" spans="1:9" s="189" customFormat="1" ht="15">
      <c r="A234" s="237"/>
      <c r="B234" s="191"/>
      <c r="C234" s="192"/>
      <c r="D234" s="193"/>
      <c r="E234" s="193"/>
      <c r="F234" s="193"/>
      <c r="G234" s="242"/>
      <c r="H234" s="242"/>
      <c r="I234" s="242"/>
    </row>
    <row r="235" spans="1:9" s="189" customFormat="1" ht="15">
      <c r="A235" s="237"/>
      <c r="B235" s="191"/>
      <c r="C235" s="192"/>
      <c r="D235" s="193"/>
      <c r="E235" s="193"/>
      <c r="F235" s="193"/>
      <c r="G235" s="242"/>
      <c r="H235" s="242"/>
      <c r="I235" s="242"/>
    </row>
    <row r="236" spans="1:6" ht="15">
      <c r="A236" s="241"/>
      <c r="B236" s="191"/>
      <c r="C236" s="192"/>
      <c r="D236" s="193"/>
      <c r="E236" s="193"/>
      <c r="F236" s="193"/>
    </row>
    <row r="237" spans="1:6" ht="15">
      <c r="A237" s="196"/>
      <c r="B237" s="191"/>
      <c r="C237" s="192"/>
      <c r="D237" s="193"/>
      <c r="E237" s="193"/>
      <c r="F237" s="193"/>
    </row>
    <row r="238" spans="1:6" ht="15">
      <c r="A238" s="196"/>
      <c r="B238" s="191"/>
      <c r="C238" s="192"/>
      <c r="D238" s="193"/>
      <c r="E238" s="193"/>
      <c r="F238" s="193"/>
    </row>
    <row r="239" spans="1:6" ht="15">
      <c r="A239" s="196"/>
      <c r="B239" s="191"/>
      <c r="C239" s="192"/>
      <c r="D239" s="193"/>
      <c r="E239" s="193"/>
      <c r="F239" s="193"/>
    </row>
    <row r="240" spans="1:6" ht="15">
      <c r="A240" s="195"/>
      <c r="B240" s="191"/>
      <c r="C240" s="192"/>
      <c r="D240" s="193"/>
      <c r="E240" s="193"/>
      <c r="F240" s="193"/>
    </row>
    <row r="241" spans="1:6" ht="15">
      <c r="A241" s="195"/>
      <c r="B241" s="191"/>
      <c r="C241" s="192"/>
      <c r="D241" s="193"/>
      <c r="E241" s="193"/>
      <c r="F241" s="193"/>
    </row>
    <row r="242" spans="1:6" ht="15">
      <c r="A242" s="195"/>
      <c r="B242" s="191"/>
      <c r="C242" s="192"/>
      <c r="D242" s="193"/>
      <c r="E242" s="193"/>
      <c r="F242" s="193"/>
    </row>
    <row r="243" spans="1:6" ht="15">
      <c r="A243" s="195"/>
      <c r="B243" s="191"/>
      <c r="C243" s="192"/>
      <c r="D243" s="193"/>
      <c r="E243" s="193"/>
      <c r="F243" s="193"/>
    </row>
    <row r="244" spans="1:6" ht="15">
      <c r="A244" s="195"/>
      <c r="B244" s="191"/>
      <c r="C244" s="192"/>
      <c r="D244" s="193"/>
      <c r="E244" s="193"/>
      <c r="F244" s="193"/>
    </row>
    <row r="245" spans="1:6" ht="15">
      <c r="A245" s="195"/>
      <c r="B245" s="191"/>
      <c r="C245" s="192"/>
      <c r="D245" s="193"/>
      <c r="E245" s="193"/>
      <c r="F245" s="193"/>
    </row>
    <row r="246" spans="1:6" ht="15">
      <c r="A246" s="195"/>
      <c r="B246" s="191"/>
      <c r="C246" s="192"/>
      <c r="D246" s="193"/>
      <c r="E246" s="193"/>
      <c r="F246" s="193"/>
    </row>
    <row r="247" spans="1:6" ht="15">
      <c r="A247" s="195"/>
      <c r="B247" s="191"/>
      <c r="C247" s="192"/>
      <c r="D247" s="193"/>
      <c r="E247" s="193"/>
      <c r="F247" s="193"/>
    </row>
    <row r="248" spans="1:6" ht="15">
      <c r="A248" s="195"/>
      <c r="B248" s="191"/>
      <c r="C248" s="192"/>
      <c r="D248" s="193"/>
      <c r="E248" s="193"/>
      <c r="F248" s="193"/>
    </row>
    <row r="249" spans="1:6" ht="15">
      <c r="A249" s="195"/>
      <c r="B249" s="191"/>
      <c r="C249" s="192"/>
      <c r="D249" s="193"/>
      <c r="E249" s="193"/>
      <c r="F249" s="193"/>
    </row>
    <row r="250" spans="1:6" ht="15">
      <c r="A250" s="195"/>
      <c r="B250" s="191"/>
      <c r="C250" s="192"/>
      <c r="D250" s="193"/>
      <c r="E250" s="193"/>
      <c r="F250" s="193"/>
    </row>
    <row r="251" spans="1:6" ht="15">
      <c r="A251" s="195"/>
      <c r="B251" s="191"/>
      <c r="C251" s="192"/>
      <c r="D251" s="193"/>
      <c r="E251" s="193"/>
      <c r="F251" s="193"/>
    </row>
    <row r="252" spans="1:6" ht="15">
      <c r="A252" s="195"/>
      <c r="B252" s="191"/>
      <c r="C252" s="192"/>
      <c r="D252" s="193"/>
      <c r="E252" s="193"/>
      <c r="F252" s="193"/>
    </row>
    <row r="253" spans="1:6" ht="15">
      <c r="A253" s="195"/>
      <c r="B253" s="191"/>
      <c r="C253" s="192"/>
      <c r="D253" s="193"/>
      <c r="E253" s="193"/>
      <c r="F253" s="193"/>
    </row>
    <row r="254" spans="1:6" ht="15">
      <c r="A254" s="195"/>
      <c r="B254" s="191"/>
      <c r="C254" s="192"/>
      <c r="D254" s="193"/>
      <c r="E254" s="193"/>
      <c r="F254" s="193"/>
    </row>
    <row r="255" spans="1:6" ht="15">
      <c r="A255" s="195"/>
      <c r="B255" s="191"/>
      <c r="C255" s="192"/>
      <c r="D255" s="193"/>
      <c r="E255" s="193"/>
      <c r="F255" s="193"/>
    </row>
    <row r="256" spans="1:6" ht="15">
      <c r="A256" s="195"/>
      <c r="B256" s="191"/>
      <c r="C256" s="192"/>
      <c r="D256" s="193"/>
      <c r="E256" s="193"/>
      <c r="F256" s="193"/>
    </row>
    <row r="257" spans="1:6" ht="15">
      <c r="A257" s="195"/>
      <c r="B257" s="191"/>
      <c r="C257" s="192"/>
      <c r="D257" s="193"/>
      <c r="E257" s="193"/>
      <c r="F257" s="193"/>
    </row>
    <row r="258" spans="1:6" ht="15">
      <c r="A258" s="195"/>
      <c r="B258" s="191"/>
      <c r="C258" s="192"/>
      <c r="D258" s="193"/>
      <c r="E258" s="193"/>
      <c r="F258" s="193"/>
    </row>
    <row r="259" spans="1:6" ht="15">
      <c r="A259" s="195"/>
      <c r="B259" s="191"/>
      <c r="C259" s="192"/>
      <c r="D259" s="193"/>
      <c r="E259" s="193"/>
      <c r="F259" s="193"/>
    </row>
    <row r="260" spans="1:6" ht="15">
      <c r="A260" s="195"/>
      <c r="B260" s="191"/>
      <c r="C260" s="192"/>
      <c r="D260" s="193"/>
      <c r="E260" s="193"/>
      <c r="F260" s="193"/>
    </row>
    <row r="261" spans="1:6" ht="15">
      <c r="A261" s="195"/>
      <c r="B261" s="191"/>
      <c r="C261" s="192"/>
      <c r="D261" s="193"/>
      <c r="E261" s="193"/>
      <c r="F261" s="193"/>
    </row>
    <row r="262" spans="1:6" ht="15">
      <c r="A262" s="195"/>
      <c r="B262" s="191"/>
      <c r="C262" s="192"/>
      <c r="D262" s="193"/>
      <c r="E262" s="193"/>
      <c r="F262" s="193"/>
    </row>
    <row r="263" spans="1:6" ht="15">
      <c r="A263" s="195"/>
      <c r="B263" s="191"/>
      <c r="C263" s="192"/>
      <c r="D263" s="193"/>
      <c r="E263" s="193"/>
      <c r="F263" s="193"/>
    </row>
    <row r="264" spans="1:6" ht="15">
      <c r="A264" s="195"/>
      <c r="B264" s="191"/>
      <c r="C264" s="192"/>
      <c r="D264" s="193"/>
      <c r="E264" s="193"/>
      <c r="F264" s="193"/>
    </row>
    <row r="265" spans="1:6" ht="15">
      <c r="A265" s="195"/>
      <c r="B265" s="191"/>
      <c r="C265" s="192"/>
      <c r="D265" s="193"/>
      <c r="E265" s="193"/>
      <c r="F265" s="193"/>
    </row>
    <row r="266" spans="1:6" ht="15">
      <c r="A266" s="195"/>
      <c r="B266" s="191"/>
      <c r="C266" s="192"/>
      <c r="D266" s="193"/>
      <c r="E266" s="193"/>
      <c r="F266" s="193"/>
    </row>
    <row r="267" spans="1:6" ht="15">
      <c r="A267" s="195"/>
      <c r="B267" s="191"/>
      <c r="C267" s="192"/>
      <c r="D267" s="193"/>
      <c r="E267" s="193"/>
      <c r="F267" s="193"/>
    </row>
    <row r="268" spans="1:6" ht="15">
      <c r="A268" s="195"/>
      <c r="B268" s="191"/>
      <c r="C268" s="192"/>
      <c r="D268" s="193"/>
      <c r="E268" s="193"/>
      <c r="F268" s="193"/>
    </row>
    <row r="269" spans="1:6" ht="15">
      <c r="A269" s="195"/>
      <c r="B269" s="191"/>
      <c r="C269" s="192"/>
      <c r="D269" s="193"/>
      <c r="E269" s="193"/>
      <c r="F269" s="193"/>
    </row>
    <row r="270" spans="1:6" ht="15">
      <c r="A270" s="195"/>
      <c r="B270" s="191"/>
      <c r="C270" s="192"/>
      <c r="D270" s="193"/>
      <c r="E270" s="193"/>
      <c r="F270" s="193"/>
    </row>
    <row r="271" spans="1:6" ht="15">
      <c r="A271" s="195"/>
      <c r="B271" s="191"/>
      <c r="C271" s="192"/>
      <c r="D271" s="193"/>
      <c r="E271" s="193"/>
      <c r="F271" s="193"/>
    </row>
    <row r="272" spans="1:6" ht="15">
      <c r="A272" s="195"/>
      <c r="B272" s="191"/>
      <c r="C272" s="192"/>
      <c r="D272" s="193"/>
      <c r="E272" s="193"/>
      <c r="F272" s="193"/>
    </row>
    <row r="273" spans="1:6" ht="15">
      <c r="A273" s="195"/>
      <c r="B273" s="191"/>
      <c r="C273" s="192"/>
      <c r="D273" s="193"/>
      <c r="E273" s="193"/>
      <c r="F273" s="193"/>
    </row>
    <row r="274" spans="1:6" ht="15">
      <c r="A274" s="195"/>
      <c r="B274" s="191"/>
      <c r="C274" s="192"/>
      <c r="D274" s="193"/>
      <c r="E274" s="193"/>
      <c r="F274" s="193"/>
    </row>
    <row r="275" spans="1:6" ht="15">
      <c r="A275" s="195"/>
      <c r="B275" s="191"/>
      <c r="C275" s="192"/>
      <c r="D275" s="193"/>
      <c r="E275" s="193"/>
      <c r="F275" s="193"/>
    </row>
    <row r="276" spans="1:6" ht="15">
      <c r="A276" s="195"/>
      <c r="B276" s="191"/>
      <c r="C276" s="192"/>
      <c r="D276" s="193"/>
      <c r="E276" s="193"/>
      <c r="F276" s="193"/>
    </row>
    <row r="277" spans="1:6" ht="15">
      <c r="A277" s="195"/>
      <c r="B277" s="191"/>
      <c r="C277" s="192"/>
      <c r="D277" s="193"/>
      <c r="E277" s="193"/>
      <c r="F277" s="193"/>
    </row>
    <row r="278" spans="1:6" ht="15">
      <c r="A278" s="195"/>
      <c r="B278" s="191"/>
      <c r="C278" s="192"/>
      <c r="D278" s="193"/>
      <c r="E278" s="193"/>
      <c r="F278" s="193"/>
    </row>
    <row r="279" spans="1:6" ht="15">
      <c r="A279" s="195"/>
      <c r="B279" s="191"/>
      <c r="C279" s="192"/>
      <c r="D279" s="193"/>
      <c r="E279" s="193"/>
      <c r="F279" s="193"/>
    </row>
    <row r="280" spans="1:6" ht="15">
      <c r="A280" s="195"/>
      <c r="B280" s="191"/>
      <c r="C280" s="192"/>
      <c r="D280" s="193"/>
      <c r="E280" s="193"/>
      <c r="F280" s="193"/>
    </row>
    <row r="281" spans="1:6" ht="15">
      <c r="A281" s="195"/>
      <c r="B281" s="191"/>
      <c r="C281" s="192"/>
      <c r="D281" s="193"/>
      <c r="E281" s="193"/>
      <c r="F281" s="193"/>
    </row>
    <row r="282" spans="1:6" ht="15">
      <c r="A282" s="195"/>
      <c r="B282" s="191"/>
      <c r="C282" s="192"/>
      <c r="D282" s="193"/>
      <c r="E282" s="193"/>
      <c r="F282" s="193"/>
    </row>
    <row r="283" spans="1:6" ht="15">
      <c r="A283" s="195"/>
      <c r="B283" s="191"/>
      <c r="C283" s="192"/>
      <c r="D283" s="193"/>
      <c r="E283" s="193"/>
      <c r="F283" s="193"/>
    </row>
    <row r="284" spans="1:6" ht="15">
      <c r="A284" s="195"/>
      <c r="B284" s="191"/>
      <c r="C284" s="192"/>
      <c r="D284" s="193"/>
      <c r="E284" s="193"/>
      <c r="F284" s="193"/>
    </row>
    <row r="285" spans="1:6" ht="15">
      <c r="A285" s="195"/>
      <c r="B285" s="191"/>
      <c r="C285" s="192"/>
      <c r="D285" s="193"/>
      <c r="E285" s="193"/>
      <c r="F285" s="193"/>
    </row>
    <row r="286" spans="1:6" ht="15">
      <c r="A286" s="195"/>
      <c r="B286" s="191"/>
      <c r="C286" s="192"/>
      <c r="D286" s="193"/>
      <c r="E286" s="193"/>
      <c r="F286" s="193"/>
    </row>
    <row r="287" spans="1:6" ht="15">
      <c r="A287" s="195"/>
      <c r="B287" s="191"/>
      <c r="C287" s="192"/>
      <c r="D287" s="193"/>
      <c r="E287" s="193"/>
      <c r="F287" s="193"/>
    </row>
    <row r="288" spans="1:6" ht="15">
      <c r="A288" s="195"/>
      <c r="B288" s="191"/>
      <c r="C288" s="192"/>
      <c r="D288" s="193"/>
      <c r="E288" s="193"/>
      <c r="F288" s="193"/>
    </row>
    <row r="289" spans="1:6" ht="15">
      <c r="A289" s="195"/>
      <c r="B289" s="191"/>
      <c r="C289" s="192"/>
      <c r="D289" s="193"/>
      <c r="E289" s="193"/>
      <c r="F289" s="193"/>
    </row>
    <row r="290" spans="1:6" ht="15">
      <c r="A290" s="195"/>
      <c r="B290" s="191"/>
      <c r="C290" s="192"/>
      <c r="D290" s="193"/>
      <c r="E290" s="193"/>
      <c r="F290" s="193"/>
    </row>
    <row r="291" spans="1:6" ht="15">
      <c r="A291" s="195"/>
      <c r="B291" s="191"/>
      <c r="C291" s="192"/>
      <c r="D291" s="193"/>
      <c r="E291" s="193"/>
      <c r="F291" s="193"/>
    </row>
    <row r="292" spans="1:6" ht="15">
      <c r="A292" s="195"/>
      <c r="B292" s="191"/>
      <c r="C292" s="192"/>
      <c r="D292" s="193"/>
      <c r="E292" s="193"/>
      <c r="F292" s="193"/>
    </row>
    <row r="293" spans="1:6" ht="15">
      <c r="A293" s="195"/>
      <c r="B293" s="191"/>
      <c r="C293" s="192"/>
      <c r="D293" s="193"/>
      <c r="E293" s="193"/>
      <c r="F293" s="193"/>
    </row>
    <row r="294" spans="1:6" ht="15">
      <c r="A294" s="195"/>
      <c r="B294" s="191"/>
      <c r="C294" s="192"/>
      <c r="D294" s="193"/>
      <c r="E294" s="193"/>
      <c r="F294" s="193"/>
    </row>
    <row r="295" spans="1:6" ht="15">
      <c r="A295" s="195"/>
      <c r="B295" s="191"/>
      <c r="C295" s="192"/>
      <c r="D295" s="193"/>
      <c r="E295" s="193"/>
      <c r="F295" s="193"/>
    </row>
    <row r="296" spans="1:6" ht="15">
      <c r="A296" s="195"/>
      <c r="B296" s="191"/>
      <c r="C296" s="192"/>
      <c r="D296" s="193"/>
      <c r="E296" s="193"/>
      <c r="F296" s="193"/>
    </row>
    <row r="297" spans="1:6" ht="15">
      <c r="A297" s="195"/>
      <c r="B297" s="191"/>
      <c r="C297" s="192"/>
      <c r="D297" s="193"/>
      <c r="E297" s="193"/>
      <c r="F297" s="193"/>
    </row>
    <row r="298" spans="1:6" ht="15">
      <c r="A298" s="195"/>
      <c r="B298" s="191"/>
      <c r="C298" s="192"/>
      <c r="D298" s="193"/>
      <c r="E298" s="193"/>
      <c r="F298" s="193"/>
    </row>
    <row r="299" spans="1:6" ht="15">
      <c r="A299" s="195"/>
      <c r="B299" s="191"/>
      <c r="C299" s="192"/>
      <c r="D299" s="193"/>
      <c r="E299" s="193"/>
      <c r="F299" s="193"/>
    </row>
    <row r="300" spans="1:6" ht="15">
      <c r="A300" s="195"/>
      <c r="B300" s="191"/>
      <c r="C300" s="192"/>
      <c r="D300" s="193"/>
      <c r="E300" s="193"/>
      <c r="F300" s="193"/>
    </row>
    <row r="301" spans="1:6" ht="15">
      <c r="A301" s="195"/>
      <c r="B301" s="191"/>
      <c r="C301" s="192"/>
      <c r="D301" s="193"/>
      <c r="E301" s="193"/>
      <c r="F301" s="193"/>
    </row>
    <row r="302" spans="2:6" ht="15">
      <c r="B302" s="197"/>
      <c r="C302" s="198"/>
      <c r="D302" s="193"/>
      <c r="E302" s="193"/>
      <c r="F302" s="193"/>
    </row>
    <row r="303" spans="2:6" ht="15">
      <c r="B303" s="197"/>
      <c r="C303" s="198"/>
      <c r="D303" s="193"/>
      <c r="E303" s="193"/>
      <c r="F303" s="193"/>
    </row>
    <row r="304" spans="2:6" ht="15">
      <c r="B304" s="197"/>
      <c r="C304" s="198"/>
      <c r="D304" s="193"/>
      <c r="E304" s="193"/>
      <c r="F304" s="193"/>
    </row>
    <row r="305" spans="2:6" ht="15">
      <c r="B305" s="197"/>
      <c r="C305" s="198"/>
      <c r="D305" s="193"/>
      <c r="E305" s="193"/>
      <c r="F305" s="193"/>
    </row>
    <row r="306" spans="2:6" ht="15">
      <c r="B306" s="197"/>
      <c r="C306" s="198"/>
      <c r="D306" s="193"/>
      <c r="E306" s="193"/>
      <c r="F306" s="193"/>
    </row>
    <row r="307" spans="2:6" ht="15">
      <c r="B307" s="197"/>
      <c r="C307" s="198"/>
      <c r="D307" s="193"/>
      <c r="E307" s="193"/>
      <c r="F307" s="193"/>
    </row>
    <row r="308" spans="2:6" ht="15">
      <c r="B308" s="197"/>
      <c r="C308" s="198"/>
      <c r="D308" s="193"/>
      <c r="E308" s="193"/>
      <c r="F308" s="193"/>
    </row>
    <row r="309" spans="2:6" ht="15">
      <c r="B309" s="197"/>
      <c r="C309" s="198"/>
      <c r="D309" s="193"/>
      <c r="E309" s="193"/>
      <c r="F309" s="193"/>
    </row>
    <row r="310" spans="2:6" ht="15">
      <c r="B310" s="197"/>
      <c r="C310" s="198"/>
      <c r="D310" s="193"/>
      <c r="E310" s="193"/>
      <c r="F310" s="193"/>
    </row>
    <row r="311" spans="2:6" ht="15">
      <c r="B311" s="197"/>
      <c r="C311" s="198"/>
      <c r="D311" s="193"/>
      <c r="E311" s="193"/>
      <c r="F311" s="193"/>
    </row>
    <row r="312" spans="2:6" ht="15">
      <c r="B312" s="197"/>
      <c r="C312" s="198"/>
      <c r="D312" s="193"/>
      <c r="E312" s="193"/>
      <c r="F312" s="193"/>
    </row>
    <row r="313" spans="2:6" ht="15">
      <c r="B313" s="197"/>
      <c r="C313" s="198"/>
      <c r="D313" s="193"/>
      <c r="E313" s="193"/>
      <c r="F313" s="193"/>
    </row>
    <row r="314" spans="2:6" ht="15">
      <c r="B314" s="197"/>
      <c r="C314" s="198"/>
      <c r="D314" s="193"/>
      <c r="E314" s="193"/>
      <c r="F314" s="193"/>
    </row>
    <row r="315" spans="2:6" ht="15">
      <c r="B315" s="197"/>
      <c r="C315" s="198"/>
      <c r="D315" s="193"/>
      <c r="E315" s="193"/>
      <c r="F315" s="193"/>
    </row>
    <row r="316" spans="2:6" ht="15">
      <c r="B316" s="197"/>
      <c r="C316" s="198"/>
      <c r="D316" s="193"/>
      <c r="E316" s="193"/>
      <c r="F316" s="193"/>
    </row>
    <row r="317" spans="2:6" ht="15">
      <c r="B317" s="197"/>
      <c r="C317" s="198"/>
      <c r="D317" s="193"/>
      <c r="E317" s="193"/>
      <c r="F317" s="193"/>
    </row>
    <row r="318" spans="2:6" ht="15">
      <c r="B318" s="197"/>
      <c r="C318" s="198"/>
      <c r="D318" s="193"/>
      <c r="E318" s="193"/>
      <c r="F318" s="193"/>
    </row>
    <row r="319" spans="2:6" ht="15">
      <c r="B319" s="197"/>
      <c r="C319" s="198"/>
      <c r="D319" s="193"/>
      <c r="E319" s="193"/>
      <c r="F319" s="193"/>
    </row>
    <row r="320" spans="2:6" ht="15">
      <c r="B320" s="197"/>
      <c r="C320" s="198"/>
      <c r="D320" s="193"/>
      <c r="E320" s="193"/>
      <c r="F320" s="193"/>
    </row>
    <row r="321" spans="2:6" ht="15">
      <c r="B321" s="197"/>
      <c r="C321" s="198"/>
      <c r="D321" s="193"/>
      <c r="E321" s="193"/>
      <c r="F321" s="193"/>
    </row>
    <row r="322" spans="2:6" ht="15">
      <c r="B322" s="197"/>
      <c r="C322" s="198"/>
      <c r="D322" s="193"/>
      <c r="E322" s="193"/>
      <c r="F322" s="193"/>
    </row>
    <row r="323" spans="2:6" ht="15">
      <c r="B323" s="197"/>
      <c r="C323" s="198"/>
      <c r="D323" s="193"/>
      <c r="E323" s="193"/>
      <c r="F323" s="193"/>
    </row>
    <row r="324" spans="2:6" ht="15">
      <c r="B324" s="197"/>
      <c r="C324" s="198"/>
      <c r="D324" s="193"/>
      <c r="E324" s="193"/>
      <c r="F324" s="193"/>
    </row>
    <row r="325" spans="2:6" ht="15">
      <c r="B325" s="197"/>
      <c r="C325" s="198"/>
      <c r="D325" s="193"/>
      <c r="E325" s="193"/>
      <c r="F325" s="193"/>
    </row>
    <row r="326" spans="2:6" ht="15">
      <c r="B326" s="197"/>
      <c r="C326" s="198"/>
      <c r="D326" s="193"/>
      <c r="E326" s="193"/>
      <c r="F326" s="193"/>
    </row>
    <row r="327" spans="2:6" ht="15">
      <c r="B327" s="197"/>
      <c r="C327" s="198"/>
      <c r="D327" s="193"/>
      <c r="E327" s="193"/>
      <c r="F327" s="193"/>
    </row>
    <row r="328" spans="2:6" ht="15">
      <c r="B328" s="197"/>
      <c r="C328" s="198"/>
      <c r="D328" s="193"/>
      <c r="E328" s="193"/>
      <c r="F328" s="193"/>
    </row>
    <row r="329" spans="2:6" ht="15">
      <c r="B329" s="197"/>
      <c r="C329" s="198"/>
      <c r="D329" s="193"/>
      <c r="E329" s="193"/>
      <c r="F329" s="193"/>
    </row>
    <row r="330" spans="2:6" ht="15">
      <c r="B330" s="197"/>
      <c r="C330" s="198"/>
      <c r="D330" s="193"/>
      <c r="E330" s="193"/>
      <c r="F330" s="193"/>
    </row>
    <row r="331" spans="2:6" ht="15">
      <c r="B331" s="197"/>
      <c r="C331" s="198"/>
      <c r="D331" s="193"/>
      <c r="E331" s="193"/>
      <c r="F331" s="193"/>
    </row>
    <row r="332" spans="2:6" ht="15">
      <c r="B332" s="197"/>
      <c r="C332" s="198"/>
      <c r="D332" s="193"/>
      <c r="E332" s="193"/>
      <c r="F332" s="193"/>
    </row>
    <row r="333" spans="2:6" ht="15">
      <c r="B333" s="197"/>
      <c r="C333" s="198"/>
      <c r="D333" s="193"/>
      <c r="E333" s="193"/>
      <c r="F333" s="193"/>
    </row>
    <row r="334" spans="2:6" ht="15">
      <c r="B334" s="197"/>
      <c r="C334" s="198"/>
      <c r="D334" s="193"/>
      <c r="E334" s="193"/>
      <c r="F334" s="193"/>
    </row>
    <row r="335" spans="2:6" ht="15">
      <c r="B335" s="197"/>
      <c r="C335" s="198"/>
      <c r="D335" s="193"/>
      <c r="E335" s="193"/>
      <c r="F335" s="193"/>
    </row>
    <row r="336" spans="2:6" ht="15">
      <c r="B336" s="197"/>
      <c r="C336" s="198"/>
      <c r="D336" s="193"/>
      <c r="E336" s="193"/>
      <c r="F336" s="193"/>
    </row>
    <row r="337" spans="2:6" ht="15">
      <c r="B337" s="197"/>
      <c r="C337" s="198"/>
      <c r="D337" s="193"/>
      <c r="E337" s="193"/>
      <c r="F337" s="193"/>
    </row>
    <row r="338" spans="2:6" ht="15">
      <c r="B338" s="197"/>
      <c r="C338" s="198"/>
      <c r="D338" s="193"/>
      <c r="E338" s="193"/>
      <c r="F338" s="193"/>
    </row>
    <row r="339" spans="2:6" ht="15">
      <c r="B339" s="197"/>
      <c r="C339" s="198"/>
      <c r="D339" s="193"/>
      <c r="E339" s="193"/>
      <c r="F339" s="193"/>
    </row>
    <row r="340" spans="2:6" ht="15">
      <c r="B340" s="197"/>
      <c r="C340" s="198"/>
      <c r="D340" s="193"/>
      <c r="E340" s="193"/>
      <c r="F340" s="193"/>
    </row>
    <row r="341" spans="2:6" ht="15">
      <c r="B341" s="197"/>
      <c r="C341" s="198"/>
      <c r="D341" s="193"/>
      <c r="E341" s="193"/>
      <c r="F341" s="193"/>
    </row>
    <row r="342" spans="2:6" ht="15">
      <c r="B342" s="197"/>
      <c r="C342" s="198"/>
      <c r="D342" s="193"/>
      <c r="E342" s="193"/>
      <c r="F342" s="193"/>
    </row>
    <row r="343" spans="2:6" ht="15">
      <c r="B343" s="197"/>
      <c r="C343" s="198"/>
      <c r="D343" s="193"/>
      <c r="E343" s="193"/>
      <c r="F343" s="193"/>
    </row>
    <row r="344" spans="2:6" ht="15">
      <c r="B344" s="197"/>
      <c r="C344" s="198"/>
      <c r="D344" s="193"/>
      <c r="E344" s="193"/>
      <c r="F344" s="193"/>
    </row>
    <row r="345" spans="2:6" ht="15">
      <c r="B345" s="197"/>
      <c r="C345" s="198"/>
      <c r="D345" s="193"/>
      <c r="E345" s="193"/>
      <c r="F345" s="193"/>
    </row>
    <row r="346" spans="2:6" ht="15">
      <c r="B346" s="197"/>
      <c r="C346" s="198"/>
      <c r="D346" s="193"/>
      <c r="E346" s="193"/>
      <c r="F346" s="193"/>
    </row>
    <row r="347" spans="2:6" ht="15">
      <c r="B347" s="197"/>
      <c r="C347" s="198"/>
      <c r="D347" s="193"/>
      <c r="E347" s="193"/>
      <c r="F347" s="193"/>
    </row>
    <row r="348" spans="2:6" ht="15">
      <c r="B348" s="197"/>
      <c r="C348" s="198"/>
      <c r="D348" s="193"/>
      <c r="E348" s="193"/>
      <c r="F348" s="193"/>
    </row>
    <row r="349" spans="2:6" ht="15">
      <c r="B349" s="197"/>
      <c r="C349" s="198"/>
      <c r="D349" s="193"/>
      <c r="E349" s="193"/>
      <c r="F349" s="193"/>
    </row>
    <row r="350" spans="2:6" ht="15">
      <c r="B350" s="197"/>
      <c r="C350" s="198"/>
      <c r="D350" s="193"/>
      <c r="E350" s="193"/>
      <c r="F350" s="193"/>
    </row>
    <row r="351" spans="2:6" ht="15">
      <c r="B351" s="197"/>
      <c r="C351" s="198"/>
      <c r="D351" s="193"/>
      <c r="E351" s="193"/>
      <c r="F351" s="193"/>
    </row>
    <row r="352" spans="2:6" ht="15">
      <c r="B352" s="197"/>
      <c r="C352" s="198"/>
      <c r="D352" s="193"/>
      <c r="E352" s="193"/>
      <c r="F352" s="193"/>
    </row>
    <row r="353" spans="2:6" ht="15">
      <c r="B353" s="197"/>
      <c r="C353" s="198"/>
      <c r="D353" s="193"/>
      <c r="E353" s="193"/>
      <c r="F353" s="193"/>
    </row>
    <row r="354" spans="2:6" ht="15">
      <c r="B354" s="197"/>
      <c r="C354" s="198"/>
      <c r="D354" s="193"/>
      <c r="E354" s="193"/>
      <c r="F354" s="193"/>
    </row>
    <row r="355" spans="2:6" ht="15">
      <c r="B355" s="197"/>
      <c r="C355" s="198"/>
      <c r="D355" s="193"/>
      <c r="E355" s="193"/>
      <c r="F355" s="193"/>
    </row>
    <row r="356" spans="2:6" ht="15">
      <c r="B356" s="197"/>
      <c r="C356" s="198"/>
      <c r="D356" s="193"/>
      <c r="E356" s="193"/>
      <c r="F356" s="193"/>
    </row>
    <row r="357" spans="2:6" ht="15">
      <c r="B357" s="197"/>
      <c r="C357" s="198"/>
      <c r="D357" s="193"/>
      <c r="E357" s="193"/>
      <c r="F357" s="193"/>
    </row>
    <row r="358" spans="2:6" ht="15">
      <c r="B358" s="197"/>
      <c r="C358" s="198"/>
      <c r="D358" s="193"/>
      <c r="E358" s="193"/>
      <c r="F358" s="193"/>
    </row>
    <row r="359" spans="2:6" ht="15">
      <c r="B359" s="197"/>
      <c r="C359" s="198"/>
      <c r="D359" s="193"/>
      <c r="E359" s="193"/>
      <c r="F359" s="193"/>
    </row>
    <row r="360" spans="2:6" ht="15">
      <c r="B360" s="197"/>
      <c r="C360" s="198"/>
      <c r="D360" s="193"/>
      <c r="E360" s="193"/>
      <c r="F360" s="193"/>
    </row>
    <row r="361" spans="2:6" ht="15">
      <c r="B361" s="197"/>
      <c r="C361" s="198"/>
      <c r="D361" s="193"/>
      <c r="E361" s="193"/>
      <c r="F361" s="193"/>
    </row>
    <row r="362" spans="2:6" ht="15">
      <c r="B362" s="197"/>
      <c r="C362" s="198"/>
      <c r="D362" s="193"/>
      <c r="E362" s="193"/>
      <c r="F362" s="193"/>
    </row>
    <row r="363" spans="2:6" ht="15">
      <c r="B363" s="197"/>
      <c r="C363" s="198"/>
      <c r="D363" s="193"/>
      <c r="E363" s="193"/>
      <c r="F363" s="193"/>
    </row>
    <row r="364" spans="2:6" ht="15">
      <c r="B364" s="197"/>
      <c r="C364" s="198"/>
      <c r="D364" s="193"/>
      <c r="E364" s="193"/>
      <c r="F364" s="193"/>
    </row>
    <row r="365" spans="2:6" ht="15">
      <c r="B365" s="197"/>
      <c r="C365" s="198"/>
      <c r="D365" s="193"/>
      <c r="E365" s="193"/>
      <c r="F365" s="193"/>
    </row>
    <row r="366" spans="2:6" ht="15">
      <c r="B366" s="197"/>
      <c r="C366" s="198"/>
      <c r="D366" s="193"/>
      <c r="E366" s="193"/>
      <c r="F366" s="193"/>
    </row>
    <row r="367" spans="2:6" ht="15">
      <c r="B367" s="197"/>
      <c r="C367" s="198"/>
      <c r="D367" s="193"/>
      <c r="E367" s="193"/>
      <c r="F367" s="193"/>
    </row>
    <row r="368" spans="2:6" ht="15">
      <c r="B368" s="197"/>
      <c r="C368" s="198"/>
      <c r="D368" s="193"/>
      <c r="E368" s="193"/>
      <c r="F368" s="193"/>
    </row>
    <row r="369" spans="2:6" ht="15">
      <c r="B369" s="197"/>
      <c r="C369" s="198"/>
      <c r="D369" s="193"/>
      <c r="E369" s="193"/>
      <c r="F369" s="193"/>
    </row>
    <row r="370" spans="2:6" ht="15">
      <c r="B370" s="197"/>
      <c r="C370" s="198"/>
      <c r="D370" s="193"/>
      <c r="E370" s="193"/>
      <c r="F370" s="193"/>
    </row>
    <row r="371" spans="2:6" ht="15">
      <c r="B371" s="197"/>
      <c r="C371" s="198"/>
      <c r="D371" s="193"/>
      <c r="E371" s="193"/>
      <c r="F371" s="193"/>
    </row>
    <row r="372" spans="2:6" ht="15">
      <c r="B372" s="197"/>
      <c r="C372" s="198"/>
      <c r="D372" s="193"/>
      <c r="E372" s="193"/>
      <c r="F372" s="193"/>
    </row>
    <row r="373" spans="2:6" ht="15">
      <c r="B373" s="197"/>
      <c r="C373" s="198"/>
      <c r="D373" s="193"/>
      <c r="E373" s="193"/>
      <c r="F373" s="193"/>
    </row>
    <row r="374" spans="2:6" ht="15">
      <c r="B374" s="197"/>
      <c r="C374" s="198"/>
      <c r="D374" s="193"/>
      <c r="E374" s="193"/>
      <c r="F374" s="193"/>
    </row>
    <row r="375" spans="2:6" ht="15">
      <c r="B375" s="197"/>
      <c r="C375" s="198"/>
      <c r="D375" s="193"/>
      <c r="E375" s="193"/>
      <c r="F375" s="193"/>
    </row>
    <row r="376" spans="2:6" ht="15">
      <c r="B376" s="197"/>
      <c r="C376" s="198"/>
      <c r="D376" s="193"/>
      <c r="E376" s="193"/>
      <c r="F376" s="193"/>
    </row>
    <row r="377" spans="2:6" ht="15">
      <c r="B377" s="197"/>
      <c r="C377" s="198"/>
      <c r="D377" s="193"/>
      <c r="E377" s="193"/>
      <c r="F377" s="193"/>
    </row>
    <row r="378" spans="2:6" ht="15">
      <c r="B378" s="197"/>
      <c r="C378" s="198"/>
      <c r="D378" s="193"/>
      <c r="E378" s="193"/>
      <c r="F378" s="193"/>
    </row>
    <row r="379" spans="2:6" ht="15">
      <c r="B379" s="197"/>
      <c r="C379" s="198"/>
      <c r="D379" s="193"/>
      <c r="E379" s="193"/>
      <c r="F379" s="193"/>
    </row>
    <row r="380" spans="2:6" ht="15">
      <c r="B380" s="197"/>
      <c r="C380" s="198"/>
      <c r="D380" s="193"/>
      <c r="E380" s="193"/>
      <c r="F380" s="193"/>
    </row>
    <row r="381" spans="2:6" ht="15">
      <c r="B381" s="197"/>
      <c r="C381" s="198"/>
      <c r="D381" s="193"/>
      <c r="E381" s="193"/>
      <c r="F381" s="193"/>
    </row>
    <row r="382" spans="2:6" ht="15">
      <c r="B382" s="197"/>
      <c r="C382" s="198"/>
      <c r="D382" s="193"/>
      <c r="E382" s="193"/>
      <c r="F382" s="193"/>
    </row>
  </sheetData>
  <sheetProtection/>
  <printOptions horizontalCentered="1"/>
  <pageMargins left="0.7480314960629921" right="0.2755905511811024" top="0" bottom="0" header="0.5118110236220472" footer="0.5118110236220472"/>
  <pageSetup fitToHeight="7" horizontalDpi="300" verticalDpi="300" orientation="portrait" scale="86"/>
  <rowBreaks count="1" manualBreakCount="1">
    <brk id="97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504"/>
  <sheetViews>
    <sheetView showGridLines="0" workbookViewId="0" topLeftCell="A1">
      <selection activeCell="J2" sqref="J2"/>
    </sheetView>
  </sheetViews>
  <sheetFormatPr defaultColWidth="11.00390625" defaultRowHeight="19.5" customHeight="1"/>
  <cols>
    <col min="1" max="1" width="2.875" style="78" customWidth="1"/>
    <col min="2" max="2" width="14.625" style="168" customWidth="1"/>
    <col min="3" max="3" width="4.625" style="134" customWidth="1"/>
    <col min="4" max="4" width="2.125" style="140" customWidth="1"/>
    <col min="5" max="5" width="28.375" style="162" customWidth="1"/>
    <col min="6" max="6" width="11.375" style="140" customWidth="1"/>
    <col min="7" max="7" width="11.75390625" style="142" customWidth="1"/>
    <col min="8" max="8" width="10.125" style="142" customWidth="1"/>
    <col min="9" max="9" width="12.00390625" style="142" bestFit="1" customWidth="1"/>
    <col min="10" max="10" width="8.25390625" style="143" customWidth="1"/>
    <col min="11" max="11" width="10.375" style="143" customWidth="1"/>
    <col min="12" max="12" width="7.75390625" style="78" customWidth="1"/>
    <col min="13" max="29" width="15.75390625" style="78" customWidth="1"/>
    <col min="30" max="16384" width="10.75390625" style="78" customWidth="1"/>
  </cols>
  <sheetData>
    <row r="1" spans="2:6" ht="19.5" customHeight="1">
      <c r="B1" s="166"/>
      <c r="E1" s="141" t="s">
        <v>71</v>
      </c>
      <c r="F1" s="141"/>
    </row>
    <row r="2" spans="5:6" ht="19.5" customHeight="1">
      <c r="E2" s="141" t="s">
        <v>72</v>
      </c>
      <c r="F2" s="141"/>
    </row>
    <row r="3" spans="5:6" ht="19.5" customHeight="1">
      <c r="E3" s="141">
        <f>Frühstück!F2</f>
        <v>0</v>
      </c>
      <c r="F3" s="141"/>
    </row>
    <row r="4" spans="2:12" s="97" customFormat="1" ht="31.5" customHeight="1">
      <c r="B4" s="169"/>
      <c r="C4" s="135"/>
      <c r="D4" s="144"/>
      <c r="E4" s="145"/>
      <c r="F4" s="132" t="s">
        <v>123</v>
      </c>
      <c r="G4" s="133" t="s">
        <v>124</v>
      </c>
      <c r="H4" s="133" t="s">
        <v>125</v>
      </c>
      <c r="I4" s="146" t="s">
        <v>126</v>
      </c>
      <c r="J4" s="163" t="s">
        <v>108</v>
      </c>
      <c r="K4" s="163" t="s">
        <v>82</v>
      </c>
      <c r="L4" s="163" t="s">
        <v>127</v>
      </c>
    </row>
    <row r="5" spans="2:12" s="80" customFormat="1" ht="15.75" customHeight="1">
      <c r="B5" s="170" t="s">
        <v>55</v>
      </c>
      <c r="C5" s="136">
        <f>Frühstück!D14</f>
        <v>0</v>
      </c>
      <c r="D5" s="147" t="s">
        <v>73</v>
      </c>
      <c r="E5" s="148">
        <f>(Frühstück!F14)</f>
        <v>0</v>
      </c>
      <c r="F5" s="149">
        <f>Frühstück!M38</f>
        <v>0</v>
      </c>
      <c r="G5" s="150">
        <f>Frühstück!N38</f>
        <v>0</v>
      </c>
      <c r="H5" s="150">
        <f>Frühstück!O38</f>
        <v>0</v>
      </c>
      <c r="I5" s="150">
        <f>Frühstück!I38</f>
        <v>0</v>
      </c>
      <c r="J5" s="150">
        <f>Frühstück!P38</f>
        <v>0</v>
      </c>
      <c r="K5" s="150">
        <f>Frühstück!R38</f>
        <v>0</v>
      </c>
      <c r="L5" s="150">
        <f>Frühstück!T38</f>
        <v>0</v>
      </c>
    </row>
    <row r="6" spans="2:12" s="80" customFormat="1" ht="15.75" customHeight="1">
      <c r="B6" s="171"/>
      <c r="C6" s="137">
        <f>Frühstück!D17</f>
        <v>0</v>
      </c>
      <c r="D6" s="147" t="s">
        <v>73</v>
      </c>
      <c r="E6" s="148">
        <f>(Frühstück!F17)</f>
        <v>0</v>
      </c>
      <c r="F6" s="264" t="str">
        <f>Frühstück!D40</f>
        <v>Zubereitung: </v>
      </c>
      <c r="G6" s="266"/>
      <c r="H6" s="266"/>
      <c r="I6" s="266"/>
      <c r="J6" s="266"/>
      <c r="K6" s="266"/>
      <c r="L6" s="267"/>
    </row>
    <row r="7" spans="2:12" ht="15.75" customHeight="1">
      <c r="B7" s="172"/>
      <c r="C7" s="137">
        <f>Frühstück!D20</f>
        <v>0</v>
      </c>
      <c r="D7" s="147" t="s">
        <v>73</v>
      </c>
      <c r="E7" s="148">
        <f>(Frühstück!F20)</f>
        <v>0</v>
      </c>
      <c r="F7" s="268"/>
      <c r="G7" s="269"/>
      <c r="H7" s="269"/>
      <c r="I7" s="269"/>
      <c r="J7" s="269"/>
      <c r="K7" s="269"/>
      <c r="L7" s="270"/>
    </row>
    <row r="8" spans="2:12" ht="15.75" customHeight="1">
      <c r="B8" s="172"/>
      <c r="C8" s="137">
        <f>Frühstück!D23</f>
        <v>0</v>
      </c>
      <c r="D8" s="147" t="s">
        <v>73</v>
      </c>
      <c r="E8" s="148">
        <f>(Frühstück!F23)</f>
        <v>0</v>
      </c>
      <c r="F8" s="268"/>
      <c r="G8" s="269"/>
      <c r="H8" s="269"/>
      <c r="I8" s="269"/>
      <c r="J8" s="269"/>
      <c r="K8" s="269"/>
      <c r="L8" s="270"/>
    </row>
    <row r="9" spans="2:12" ht="15.75" customHeight="1">
      <c r="B9" s="172"/>
      <c r="C9" s="137">
        <f>Frühstück!D26</f>
        <v>0</v>
      </c>
      <c r="D9" s="147" t="s">
        <v>73</v>
      </c>
      <c r="E9" s="148">
        <f>(Frühstück!F26)</f>
        <v>0</v>
      </c>
      <c r="F9" s="258"/>
      <c r="G9" s="265"/>
      <c r="H9" s="265"/>
      <c r="I9" s="265"/>
      <c r="J9" s="265"/>
      <c r="K9" s="265"/>
      <c r="L9" s="260"/>
    </row>
    <row r="10" spans="2:12" s="83" customFormat="1" ht="15.75" customHeight="1">
      <c r="B10" s="172"/>
      <c r="C10" s="137">
        <f>Frühstück!D29</f>
        <v>0</v>
      </c>
      <c r="D10" s="147" t="s">
        <v>73</v>
      </c>
      <c r="E10" s="148">
        <f>(Frühstück!F29)</f>
        <v>0</v>
      </c>
      <c r="F10" s="258"/>
      <c r="G10" s="265"/>
      <c r="H10" s="265"/>
      <c r="I10" s="265"/>
      <c r="J10" s="265"/>
      <c r="K10" s="265"/>
      <c r="L10" s="260"/>
    </row>
    <row r="11" spans="2:12" ht="15.75" customHeight="1">
      <c r="B11" s="173"/>
      <c r="C11" s="137">
        <f>Frühstück!D32</f>
        <v>0</v>
      </c>
      <c r="D11" s="147" t="s">
        <v>73</v>
      </c>
      <c r="E11" s="148">
        <f>(Frühstück!F32)</f>
        <v>0</v>
      </c>
      <c r="F11" s="258"/>
      <c r="G11" s="265"/>
      <c r="H11" s="265"/>
      <c r="I11" s="265"/>
      <c r="J11" s="265"/>
      <c r="K11" s="265"/>
      <c r="L11" s="260"/>
    </row>
    <row r="12" spans="2:12" ht="15.75" customHeight="1">
      <c r="B12" s="173"/>
      <c r="C12" s="137">
        <f>Frühstück!D35</f>
        <v>0</v>
      </c>
      <c r="D12" s="147" t="s">
        <v>73</v>
      </c>
      <c r="E12" s="148">
        <f>(Frühstück!F35)</f>
        <v>0</v>
      </c>
      <c r="F12" s="261"/>
      <c r="G12" s="262"/>
      <c r="H12" s="262"/>
      <c r="I12" s="262"/>
      <c r="J12" s="262"/>
      <c r="K12" s="262"/>
      <c r="L12" s="263"/>
    </row>
    <row r="13" spans="2:12" ht="15.75" customHeight="1">
      <c r="B13" s="173" t="s">
        <v>64</v>
      </c>
      <c r="C13" s="136">
        <f>Snack!D14</f>
        <v>0</v>
      </c>
      <c r="D13" s="147" t="s">
        <v>73</v>
      </c>
      <c r="E13" s="148">
        <f>(Snack!F14)</f>
        <v>0</v>
      </c>
      <c r="F13" s="149">
        <f>Snack!M38</f>
        <v>0</v>
      </c>
      <c r="G13" s="150">
        <f>Snack!N38</f>
        <v>0</v>
      </c>
      <c r="H13" s="150">
        <f>Snack!O38</f>
        <v>0</v>
      </c>
      <c r="I13" s="150">
        <f>Snack!I38</f>
        <v>0</v>
      </c>
      <c r="J13" s="150">
        <f>Snack!P38</f>
        <v>0</v>
      </c>
      <c r="K13" s="182">
        <f>Snack!R38</f>
        <v>0</v>
      </c>
      <c r="L13" s="182">
        <f>Snack!T38</f>
        <v>0</v>
      </c>
    </row>
    <row r="14" spans="2:12" ht="15.75" customHeight="1">
      <c r="B14" s="173"/>
      <c r="C14" s="136">
        <f>Snack!D17</f>
        <v>0</v>
      </c>
      <c r="D14" s="147" t="s">
        <v>73</v>
      </c>
      <c r="E14" s="148">
        <f>(Snack!F17)</f>
        <v>0</v>
      </c>
      <c r="F14" s="264" t="str">
        <f>Snack!D40</f>
        <v>Zubereitung:</v>
      </c>
      <c r="G14" s="256"/>
      <c r="H14" s="256"/>
      <c r="I14" s="256"/>
      <c r="J14" s="256"/>
      <c r="K14" s="256"/>
      <c r="L14" s="257"/>
    </row>
    <row r="15" spans="2:12" ht="15.75" customHeight="1">
      <c r="B15" s="173"/>
      <c r="C15" s="136">
        <f>Snack!D20</f>
        <v>0</v>
      </c>
      <c r="D15" s="147" t="s">
        <v>73</v>
      </c>
      <c r="E15" s="148">
        <f>(Snack!F20)</f>
        <v>0</v>
      </c>
      <c r="F15" s="258"/>
      <c r="G15" s="265"/>
      <c r="H15" s="265"/>
      <c r="I15" s="265"/>
      <c r="J15" s="265"/>
      <c r="K15" s="265"/>
      <c r="L15" s="260"/>
    </row>
    <row r="16" spans="2:12" ht="15.75" customHeight="1">
      <c r="B16" s="173"/>
      <c r="C16" s="136">
        <f>Snack!D23</f>
        <v>0</v>
      </c>
      <c r="D16" s="147" t="s">
        <v>73</v>
      </c>
      <c r="E16" s="148">
        <f>(Snack!F23)</f>
        <v>0</v>
      </c>
      <c r="F16" s="258"/>
      <c r="G16" s="265"/>
      <c r="H16" s="265"/>
      <c r="I16" s="265"/>
      <c r="J16" s="265"/>
      <c r="K16" s="265"/>
      <c r="L16" s="260"/>
    </row>
    <row r="17" spans="2:12" ht="15.75" customHeight="1">
      <c r="B17" s="173"/>
      <c r="C17" s="136">
        <f>Snack!D26</f>
        <v>0</v>
      </c>
      <c r="D17" s="147" t="s">
        <v>73</v>
      </c>
      <c r="E17" s="148">
        <f>(Snack!F26)</f>
        <v>0</v>
      </c>
      <c r="F17" s="258"/>
      <c r="G17" s="265"/>
      <c r="H17" s="265"/>
      <c r="I17" s="265"/>
      <c r="J17" s="265"/>
      <c r="K17" s="265"/>
      <c r="L17" s="260"/>
    </row>
    <row r="18" spans="2:12" ht="15.75" customHeight="1">
      <c r="B18" s="173"/>
      <c r="C18" s="136">
        <f>Snack!D29</f>
        <v>0</v>
      </c>
      <c r="D18" s="147" t="s">
        <v>73</v>
      </c>
      <c r="E18" s="148">
        <f>(Snack!F29)</f>
        <v>0</v>
      </c>
      <c r="F18" s="258"/>
      <c r="G18" s="265"/>
      <c r="H18" s="265"/>
      <c r="I18" s="265"/>
      <c r="J18" s="265"/>
      <c r="K18" s="265"/>
      <c r="L18" s="260"/>
    </row>
    <row r="19" spans="2:12" ht="15.75" customHeight="1">
      <c r="B19" s="173"/>
      <c r="C19" s="136">
        <f>Snack!D32</f>
        <v>0</v>
      </c>
      <c r="D19" s="147" t="s">
        <v>73</v>
      </c>
      <c r="E19" s="148">
        <f>(Snack!F31)</f>
        <v>0</v>
      </c>
      <c r="F19" s="258"/>
      <c r="G19" s="265"/>
      <c r="H19" s="265"/>
      <c r="I19" s="265"/>
      <c r="J19" s="265"/>
      <c r="K19" s="265"/>
      <c r="L19" s="260"/>
    </row>
    <row r="20" spans="2:12" ht="15.75" customHeight="1">
      <c r="B20" s="173"/>
      <c r="C20" s="136">
        <f>Snack!D35</f>
        <v>0</v>
      </c>
      <c r="D20" s="147" t="s">
        <v>73</v>
      </c>
      <c r="E20" s="148">
        <f>(Snack!F35)</f>
        <v>0</v>
      </c>
      <c r="F20" s="261"/>
      <c r="G20" s="262"/>
      <c r="H20" s="262"/>
      <c r="I20" s="262"/>
      <c r="J20" s="262"/>
      <c r="K20" s="262"/>
      <c r="L20" s="263"/>
    </row>
    <row r="21" spans="2:12" ht="15.75" customHeight="1">
      <c r="B21" s="171" t="s">
        <v>65</v>
      </c>
      <c r="C21" s="137">
        <f>Mittag!D14</f>
        <v>0</v>
      </c>
      <c r="D21" s="152" t="s">
        <v>73</v>
      </c>
      <c r="E21" s="153">
        <f>(Mittag!F14)</f>
        <v>0</v>
      </c>
      <c r="F21" s="149">
        <f>Mittag!M38</f>
        <v>0</v>
      </c>
      <c r="G21" s="150">
        <f>Mittag!N38</f>
        <v>0</v>
      </c>
      <c r="H21" s="150">
        <f>Mittag!O38</f>
        <v>0</v>
      </c>
      <c r="I21" s="150">
        <f>Mittag!I38</f>
        <v>0</v>
      </c>
      <c r="J21" s="150">
        <f>Mittag!P38</f>
        <v>0</v>
      </c>
      <c r="K21" s="182">
        <f>Mittag!R38</f>
        <v>0</v>
      </c>
      <c r="L21" s="182">
        <f>Mittag!T38</f>
        <v>0</v>
      </c>
    </row>
    <row r="22" spans="2:12" ht="15.75" customHeight="1">
      <c r="B22" s="172"/>
      <c r="C22" s="137">
        <f>Mittag!D17</f>
        <v>0</v>
      </c>
      <c r="D22" s="152" t="s">
        <v>73</v>
      </c>
      <c r="E22" s="153">
        <f>(Mittag!F17)</f>
        <v>0</v>
      </c>
      <c r="F22" s="264" t="str">
        <f>Mittag!D40</f>
        <v>Zubereitung:</v>
      </c>
      <c r="G22" s="256"/>
      <c r="H22" s="256"/>
      <c r="I22" s="256"/>
      <c r="J22" s="256"/>
      <c r="K22" s="256"/>
      <c r="L22" s="257"/>
    </row>
    <row r="23" spans="2:12" ht="15.75" customHeight="1">
      <c r="B23" s="172"/>
      <c r="C23" s="137">
        <f>Mittag!D20</f>
        <v>0</v>
      </c>
      <c r="D23" s="152" t="s">
        <v>73</v>
      </c>
      <c r="E23" s="153">
        <f>(Mittag!F20)</f>
        <v>0</v>
      </c>
      <c r="F23" s="258"/>
      <c r="G23" s="265"/>
      <c r="H23" s="265"/>
      <c r="I23" s="265"/>
      <c r="J23" s="265"/>
      <c r="K23" s="265"/>
      <c r="L23" s="260"/>
    </row>
    <row r="24" spans="2:12" ht="15.75" customHeight="1">
      <c r="B24" s="172"/>
      <c r="C24" s="137">
        <f>Mittag!D23</f>
        <v>0</v>
      </c>
      <c r="D24" s="152" t="s">
        <v>73</v>
      </c>
      <c r="E24" s="153">
        <f>(Mittag!F23)</f>
        <v>0</v>
      </c>
      <c r="F24" s="258"/>
      <c r="G24" s="265"/>
      <c r="H24" s="265"/>
      <c r="I24" s="265"/>
      <c r="J24" s="265"/>
      <c r="K24" s="265"/>
      <c r="L24" s="260"/>
    </row>
    <row r="25" spans="2:12" ht="15.75" customHeight="1">
      <c r="B25" s="172"/>
      <c r="C25" s="137">
        <f>Mittag!D26</f>
        <v>0</v>
      </c>
      <c r="D25" s="152" t="s">
        <v>73</v>
      </c>
      <c r="E25" s="153">
        <f>(Mittag!F26)</f>
        <v>0</v>
      </c>
      <c r="F25" s="258"/>
      <c r="G25" s="265"/>
      <c r="H25" s="265"/>
      <c r="I25" s="265"/>
      <c r="J25" s="265"/>
      <c r="K25" s="265"/>
      <c r="L25" s="260"/>
    </row>
    <row r="26" spans="2:12" ht="15.75" customHeight="1">
      <c r="B26" s="172"/>
      <c r="C26" s="137">
        <f>Mittag!D29</f>
        <v>0</v>
      </c>
      <c r="D26" s="152" t="s">
        <v>73</v>
      </c>
      <c r="E26" s="153">
        <f>(Mittag!F29)</f>
        <v>0</v>
      </c>
      <c r="F26" s="258"/>
      <c r="G26" s="265"/>
      <c r="H26" s="265"/>
      <c r="I26" s="265"/>
      <c r="J26" s="265"/>
      <c r="K26" s="265"/>
      <c r="L26" s="260"/>
    </row>
    <row r="27" spans="2:12" s="85" customFormat="1" ht="15.75" customHeight="1">
      <c r="B27" s="172"/>
      <c r="C27" s="137">
        <f>Mittag!D32</f>
        <v>0</v>
      </c>
      <c r="D27" s="152" t="s">
        <v>73</v>
      </c>
      <c r="E27" s="153">
        <f>(Mittag!F32)</f>
        <v>0</v>
      </c>
      <c r="F27" s="258"/>
      <c r="G27" s="265"/>
      <c r="H27" s="265"/>
      <c r="I27" s="265"/>
      <c r="J27" s="265"/>
      <c r="K27" s="265"/>
      <c r="L27" s="260"/>
    </row>
    <row r="28" spans="2:12" s="85" customFormat="1" ht="15.75" customHeight="1">
      <c r="B28" s="172"/>
      <c r="C28" s="137">
        <f>Mittag!D35</f>
        <v>0</v>
      </c>
      <c r="D28" s="152" t="s">
        <v>73</v>
      </c>
      <c r="E28" s="153">
        <f>(Mittag!F35)</f>
        <v>0</v>
      </c>
      <c r="F28" s="261"/>
      <c r="G28" s="262"/>
      <c r="H28" s="262"/>
      <c r="I28" s="262"/>
      <c r="J28" s="262"/>
      <c r="K28" s="262"/>
      <c r="L28" s="263"/>
    </row>
    <row r="29" spans="2:12" ht="15.75" customHeight="1">
      <c r="B29" s="172" t="s">
        <v>66</v>
      </c>
      <c r="C29" s="136">
        <f>Nachmittag!D14</f>
        <v>0</v>
      </c>
      <c r="D29" s="152" t="s">
        <v>73</v>
      </c>
      <c r="E29" s="153">
        <f>(Nachmittag!F14)</f>
        <v>0</v>
      </c>
      <c r="F29" s="149">
        <f>Nachmittag!M38</f>
        <v>0</v>
      </c>
      <c r="G29" s="150">
        <f>Nachmittag!N38</f>
        <v>0</v>
      </c>
      <c r="H29" s="150">
        <f>Nachmittag!O38</f>
        <v>0</v>
      </c>
      <c r="I29" s="150">
        <f>Nachmittag!I38</f>
        <v>0</v>
      </c>
      <c r="J29" s="150">
        <f>Nachmittag!P38</f>
        <v>0</v>
      </c>
      <c r="K29" s="182">
        <f>Nachmittag!R38</f>
        <v>0</v>
      </c>
      <c r="L29" s="182">
        <f>Nachmittag!T38</f>
        <v>0</v>
      </c>
    </row>
    <row r="30" spans="2:12" s="85" customFormat="1" ht="15.75" customHeight="1">
      <c r="B30" s="174"/>
      <c r="C30" s="136">
        <f>Nachmittag!D17</f>
        <v>0</v>
      </c>
      <c r="D30" s="152" t="s">
        <v>73</v>
      </c>
      <c r="E30" s="153">
        <f>(Nachmittag!F17)</f>
        <v>0</v>
      </c>
      <c r="F30" s="264" t="str">
        <f>Nachmittag!D40</f>
        <v>Zubereitung:</v>
      </c>
      <c r="G30" s="256"/>
      <c r="H30" s="256"/>
      <c r="I30" s="256"/>
      <c r="J30" s="256"/>
      <c r="K30" s="256"/>
      <c r="L30" s="257"/>
    </row>
    <row r="31" spans="2:12" s="85" customFormat="1" ht="15.75" customHeight="1">
      <c r="B31" s="174"/>
      <c r="C31" s="136">
        <f>Nachmittag!D20</f>
        <v>0</v>
      </c>
      <c r="D31" s="152" t="s">
        <v>73</v>
      </c>
      <c r="E31" s="153">
        <f>(Nachmittag!F20)</f>
        <v>0</v>
      </c>
      <c r="F31" s="258"/>
      <c r="G31" s="265"/>
      <c r="H31" s="265"/>
      <c r="I31" s="265"/>
      <c r="J31" s="265"/>
      <c r="K31" s="265"/>
      <c r="L31" s="260"/>
    </row>
    <row r="32" spans="2:12" s="85" customFormat="1" ht="15.75" customHeight="1">
      <c r="B32" s="172"/>
      <c r="C32" s="136">
        <f>Nachmittag!D23</f>
        <v>0</v>
      </c>
      <c r="D32" s="152" t="s">
        <v>73</v>
      </c>
      <c r="E32" s="153">
        <f>(Nachmittag!F23)</f>
        <v>0</v>
      </c>
      <c r="F32" s="258"/>
      <c r="G32" s="265"/>
      <c r="H32" s="265"/>
      <c r="I32" s="265"/>
      <c r="J32" s="265"/>
      <c r="K32" s="265"/>
      <c r="L32" s="260"/>
    </row>
    <row r="33" spans="2:12" s="85" customFormat="1" ht="15.75" customHeight="1">
      <c r="B33" s="172"/>
      <c r="C33" s="136">
        <f>Nachmittag!D26</f>
        <v>0</v>
      </c>
      <c r="D33" s="152" t="s">
        <v>73</v>
      </c>
      <c r="E33" s="153">
        <f>(Nachmittag!F26)</f>
        <v>0</v>
      </c>
      <c r="F33" s="258"/>
      <c r="G33" s="265"/>
      <c r="H33" s="265"/>
      <c r="I33" s="265"/>
      <c r="J33" s="265"/>
      <c r="K33" s="265"/>
      <c r="L33" s="260"/>
    </row>
    <row r="34" spans="2:12" s="85" customFormat="1" ht="15.75" customHeight="1">
      <c r="B34" s="172"/>
      <c r="C34" s="136">
        <f>Nachmittag!D29</f>
        <v>0</v>
      </c>
      <c r="D34" s="152" t="s">
        <v>73</v>
      </c>
      <c r="E34" s="153">
        <f>(Nachmittag!F29)</f>
        <v>0</v>
      </c>
      <c r="F34" s="258"/>
      <c r="G34" s="265"/>
      <c r="H34" s="265"/>
      <c r="I34" s="265"/>
      <c r="J34" s="265"/>
      <c r="K34" s="265"/>
      <c r="L34" s="260"/>
    </row>
    <row r="35" spans="2:12" ht="15.75" customHeight="1">
      <c r="B35" s="172"/>
      <c r="C35" s="136">
        <f>Nachmittag!D32</f>
        <v>0</v>
      </c>
      <c r="D35" s="147" t="s">
        <v>73</v>
      </c>
      <c r="E35" s="153">
        <f>(Nachmittag!F32)</f>
        <v>0</v>
      </c>
      <c r="F35" s="258"/>
      <c r="G35" s="265"/>
      <c r="H35" s="265"/>
      <c r="I35" s="265"/>
      <c r="J35" s="265"/>
      <c r="K35" s="265"/>
      <c r="L35" s="260"/>
    </row>
    <row r="36" spans="2:12" ht="15.75" customHeight="1">
      <c r="B36" s="172"/>
      <c r="C36" s="136">
        <f>Nachmittag!D35</f>
        <v>0</v>
      </c>
      <c r="D36" s="147" t="s">
        <v>73</v>
      </c>
      <c r="E36" s="153">
        <f>(Nachmittag!F35)</f>
        <v>0</v>
      </c>
      <c r="F36" s="261"/>
      <c r="G36" s="262"/>
      <c r="H36" s="262"/>
      <c r="I36" s="262"/>
      <c r="J36" s="262"/>
      <c r="K36" s="262"/>
      <c r="L36" s="263"/>
    </row>
    <row r="37" spans="2:12" s="85" customFormat="1" ht="15.75" customHeight="1">
      <c r="B37" s="172" t="s">
        <v>67</v>
      </c>
      <c r="C37" s="137">
        <f>Abend!D14</f>
        <v>0</v>
      </c>
      <c r="D37" s="147" t="s">
        <v>73</v>
      </c>
      <c r="E37" s="153">
        <f>(Abend!F14)</f>
        <v>0</v>
      </c>
      <c r="F37" s="149">
        <f>Abend!M38</f>
        <v>0</v>
      </c>
      <c r="G37" s="150">
        <f>Abend!N38</f>
        <v>0</v>
      </c>
      <c r="H37" s="150">
        <f>Abend!O38</f>
        <v>0</v>
      </c>
      <c r="I37" s="150">
        <f>Abend!I38</f>
        <v>0</v>
      </c>
      <c r="J37" s="150">
        <f>Abend!P38</f>
        <v>0</v>
      </c>
      <c r="K37" s="182">
        <f>Abend!R38</f>
        <v>0</v>
      </c>
      <c r="L37" s="182">
        <f>Abend!T38</f>
        <v>0</v>
      </c>
    </row>
    <row r="38" spans="2:12" ht="15.75" customHeight="1">
      <c r="B38" s="175"/>
      <c r="C38" s="137">
        <f>Abend!D17</f>
        <v>0</v>
      </c>
      <c r="D38" s="147" t="s">
        <v>73</v>
      </c>
      <c r="E38" s="153">
        <f>(Abend!F17)</f>
        <v>0</v>
      </c>
      <c r="F38" s="264" t="str">
        <f>Abend!D40</f>
        <v>Zubereitung:</v>
      </c>
      <c r="G38" s="256"/>
      <c r="H38" s="256"/>
      <c r="I38" s="256"/>
      <c r="J38" s="256"/>
      <c r="K38" s="256"/>
      <c r="L38" s="257"/>
    </row>
    <row r="39" spans="2:12" s="85" customFormat="1" ht="15.75" customHeight="1">
      <c r="B39" s="171"/>
      <c r="C39" s="137">
        <f>Abend!D20</f>
        <v>0</v>
      </c>
      <c r="D39" s="147" t="s">
        <v>73</v>
      </c>
      <c r="E39" s="153">
        <f>(Abend!F20)</f>
        <v>0</v>
      </c>
      <c r="F39" s="258"/>
      <c r="G39" s="265"/>
      <c r="H39" s="265"/>
      <c r="I39" s="265"/>
      <c r="J39" s="265"/>
      <c r="K39" s="265"/>
      <c r="L39" s="260"/>
    </row>
    <row r="40" spans="2:12" s="85" customFormat="1" ht="15.75" customHeight="1">
      <c r="B40" s="171"/>
      <c r="C40" s="137">
        <f>Abend!D23</f>
        <v>0</v>
      </c>
      <c r="D40" s="147" t="s">
        <v>73</v>
      </c>
      <c r="E40" s="153">
        <f>(Abend!F23)</f>
        <v>0</v>
      </c>
      <c r="F40" s="258"/>
      <c r="G40" s="265"/>
      <c r="H40" s="265"/>
      <c r="I40" s="265"/>
      <c r="J40" s="265"/>
      <c r="K40" s="265"/>
      <c r="L40" s="260"/>
    </row>
    <row r="41" spans="2:12" s="85" customFormat="1" ht="15.75" customHeight="1">
      <c r="B41" s="171"/>
      <c r="C41" s="137">
        <f>Abend!D26</f>
        <v>0</v>
      </c>
      <c r="D41" s="147" t="s">
        <v>73</v>
      </c>
      <c r="E41" s="153">
        <f>(Abend!F26)</f>
        <v>0</v>
      </c>
      <c r="F41" s="258"/>
      <c r="G41" s="265"/>
      <c r="H41" s="265"/>
      <c r="I41" s="265"/>
      <c r="J41" s="265"/>
      <c r="K41" s="265"/>
      <c r="L41" s="260"/>
    </row>
    <row r="42" spans="2:12" s="85" customFormat="1" ht="15.75" customHeight="1">
      <c r="B42" s="171"/>
      <c r="C42" s="137">
        <f>Abend!D29</f>
        <v>0</v>
      </c>
      <c r="D42" s="147" t="s">
        <v>73</v>
      </c>
      <c r="E42" s="153">
        <f>(Abend!F29)</f>
        <v>0</v>
      </c>
      <c r="F42" s="258"/>
      <c r="G42" s="265"/>
      <c r="H42" s="265"/>
      <c r="I42" s="265"/>
      <c r="J42" s="265"/>
      <c r="K42" s="265"/>
      <c r="L42" s="260"/>
    </row>
    <row r="43" spans="2:12" s="85" customFormat="1" ht="15.75" customHeight="1">
      <c r="B43" s="171"/>
      <c r="C43" s="137">
        <f>Abend!D32</f>
        <v>0</v>
      </c>
      <c r="D43" s="147" t="s">
        <v>73</v>
      </c>
      <c r="E43" s="153">
        <f>(Abend!F32)</f>
        <v>0</v>
      </c>
      <c r="F43" s="258"/>
      <c r="G43" s="265"/>
      <c r="H43" s="265"/>
      <c r="I43" s="265"/>
      <c r="J43" s="265"/>
      <c r="K43" s="265"/>
      <c r="L43" s="260"/>
    </row>
    <row r="44" spans="2:12" s="85" customFormat="1" ht="15.75" customHeight="1">
      <c r="B44" s="171"/>
      <c r="C44" s="137">
        <f>Abend!D35</f>
        <v>0</v>
      </c>
      <c r="D44" s="155" t="s">
        <v>73</v>
      </c>
      <c r="E44" s="153">
        <f>(Abend!F35)</f>
        <v>0</v>
      </c>
      <c r="F44" s="261"/>
      <c r="G44" s="262"/>
      <c r="H44" s="262"/>
      <c r="I44" s="262"/>
      <c r="J44" s="262"/>
      <c r="K44" s="262"/>
      <c r="L44" s="263"/>
    </row>
    <row r="45" spans="2:12" s="85" customFormat="1" ht="15.75" customHeight="1">
      <c r="B45" s="171"/>
      <c r="C45" s="137"/>
      <c r="D45" s="156"/>
      <c r="E45" s="157" t="s">
        <v>74</v>
      </c>
      <c r="F45" s="149">
        <f>Zusammenfassung!C9</f>
        <v>0</v>
      </c>
      <c r="G45" s="150">
        <f>Zusammenfassung!D9</f>
        <v>0</v>
      </c>
      <c r="H45" s="150">
        <f>Zusammenfassung!E9</f>
        <v>0</v>
      </c>
      <c r="I45" s="150">
        <f>Zusammenfassung!I9</f>
        <v>0</v>
      </c>
      <c r="J45" s="150">
        <f>Zusammenfassung!F9</f>
        <v>0</v>
      </c>
      <c r="K45" s="150">
        <f>Zusammenfassung!G9</f>
        <v>0</v>
      </c>
      <c r="L45" s="150">
        <f>Zusammenfassung!H9</f>
        <v>0</v>
      </c>
    </row>
    <row r="46" spans="2:11" s="85" customFormat="1" ht="15.75" customHeight="1">
      <c r="B46" s="171"/>
      <c r="C46" s="137"/>
      <c r="D46" s="156"/>
      <c r="E46" s="157" t="s">
        <v>75</v>
      </c>
      <c r="F46" s="151">
        <f>Frühstück!N3</f>
        <v>20</v>
      </c>
      <c r="G46" s="151">
        <f>Frühstück!N7*Frühstück!H4</f>
        <v>150</v>
      </c>
      <c r="H46" s="151">
        <f>Frühstück!O7*Frühstück!H4</f>
        <v>17.5</v>
      </c>
      <c r="I46" s="151">
        <f>Frühstück!H2</f>
        <v>1500</v>
      </c>
      <c r="J46" s="154"/>
      <c r="K46" s="154"/>
    </row>
    <row r="47" spans="2:11" s="85" customFormat="1" ht="19.5" customHeight="1">
      <c r="B47" s="171"/>
      <c r="C47" s="138"/>
      <c r="D47" s="149"/>
      <c r="E47" s="153"/>
      <c r="F47" s="149"/>
      <c r="G47" s="150"/>
      <c r="H47" s="150"/>
      <c r="I47" s="150"/>
      <c r="J47" s="154"/>
      <c r="K47" s="154"/>
    </row>
    <row r="48" spans="2:11" s="85" customFormat="1" ht="19.5" customHeight="1">
      <c r="B48" s="171"/>
      <c r="C48" s="138"/>
      <c r="D48" s="149"/>
      <c r="E48" s="153"/>
      <c r="F48" s="149"/>
      <c r="G48" s="150"/>
      <c r="H48" s="150"/>
      <c r="I48" s="150"/>
      <c r="J48" s="154"/>
      <c r="K48" s="154"/>
    </row>
    <row r="49" spans="2:11" s="85" customFormat="1" ht="19.5" customHeight="1">
      <c r="B49" s="171"/>
      <c r="C49" s="138"/>
      <c r="D49" s="149"/>
      <c r="E49" s="153"/>
      <c r="F49" s="149"/>
      <c r="G49" s="150"/>
      <c r="H49" s="150"/>
      <c r="I49" s="150"/>
      <c r="J49" s="154"/>
      <c r="K49" s="154"/>
    </row>
    <row r="50" spans="2:9" ht="19.5" customHeight="1">
      <c r="B50" s="171"/>
      <c r="C50" s="138"/>
      <c r="D50" s="149"/>
      <c r="E50" s="153"/>
      <c r="F50" s="149"/>
      <c r="G50" s="150"/>
      <c r="H50" s="150"/>
      <c r="I50" s="150"/>
    </row>
    <row r="51" spans="2:11" s="85" customFormat="1" ht="19.5" customHeight="1">
      <c r="B51" s="171"/>
      <c r="C51" s="138"/>
      <c r="D51" s="149"/>
      <c r="E51" s="153"/>
      <c r="F51" s="149"/>
      <c r="G51" s="150"/>
      <c r="H51" s="150"/>
      <c r="I51" s="150"/>
      <c r="J51" s="154"/>
      <c r="K51" s="154"/>
    </row>
    <row r="52" spans="2:9" ht="19.5" customHeight="1">
      <c r="B52" s="171"/>
      <c r="C52" s="138"/>
      <c r="D52" s="149"/>
      <c r="E52" s="153"/>
      <c r="F52" s="149"/>
      <c r="G52" s="150"/>
      <c r="H52" s="150"/>
      <c r="I52" s="150"/>
    </row>
    <row r="53" spans="2:9" ht="19.5" customHeight="1">
      <c r="B53" s="171"/>
      <c r="C53" s="138"/>
      <c r="D53" s="149"/>
      <c r="E53" s="153"/>
      <c r="F53" s="149"/>
      <c r="G53" s="150"/>
      <c r="H53" s="150"/>
      <c r="I53" s="150"/>
    </row>
    <row r="54" spans="2:9" ht="19.5" customHeight="1">
      <c r="B54" s="171"/>
      <c r="C54" s="138"/>
      <c r="D54" s="149"/>
      <c r="E54" s="153"/>
      <c r="F54" s="149"/>
      <c r="G54" s="150"/>
      <c r="H54" s="150"/>
      <c r="I54" s="150"/>
    </row>
    <row r="55" spans="2:9" ht="19.5" customHeight="1">
      <c r="B55" s="171"/>
      <c r="C55" s="138"/>
      <c r="D55" s="149"/>
      <c r="E55" s="153"/>
      <c r="F55" s="149"/>
      <c r="G55" s="150"/>
      <c r="H55" s="150"/>
      <c r="I55" s="150"/>
    </row>
    <row r="56" spans="2:9" ht="19.5" customHeight="1">
      <c r="B56" s="171"/>
      <c r="C56" s="138"/>
      <c r="D56" s="149"/>
      <c r="E56" s="153"/>
      <c r="F56" s="149"/>
      <c r="G56" s="150"/>
      <c r="H56" s="150"/>
      <c r="I56" s="150"/>
    </row>
    <row r="57" spans="2:11" s="85" customFormat="1" ht="19.5" customHeight="1">
      <c r="B57" s="171"/>
      <c r="C57" s="138"/>
      <c r="D57" s="149"/>
      <c r="E57" s="153"/>
      <c r="F57" s="149"/>
      <c r="G57" s="150"/>
      <c r="H57" s="150"/>
      <c r="I57" s="150"/>
      <c r="J57" s="154"/>
      <c r="K57" s="154"/>
    </row>
    <row r="58" spans="2:9" ht="19.5" customHeight="1">
      <c r="B58" s="171"/>
      <c r="C58" s="138"/>
      <c r="D58" s="149"/>
      <c r="E58" s="153"/>
      <c r="F58" s="149"/>
      <c r="G58" s="150"/>
      <c r="H58" s="150"/>
      <c r="I58" s="150"/>
    </row>
    <row r="59" spans="2:9" ht="19.5" customHeight="1">
      <c r="B59" s="171"/>
      <c r="C59" s="138"/>
      <c r="D59" s="149"/>
      <c r="E59" s="153"/>
      <c r="F59" s="149"/>
      <c r="G59" s="150"/>
      <c r="H59" s="150"/>
      <c r="I59" s="150"/>
    </row>
    <row r="60" spans="2:9" ht="19.5" customHeight="1">
      <c r="B60" s="171"/>
      <c r="C60" s="138"/>
      <c r="D60" s="149"/>
      <c r="E60" s="153"/>
      <c r="F60" s="149"/>
      <c r="G60" s="150"/>
      <c r="H60" s="150"/>
      <c r="I60" s="150"/>
    </row>
    <row r="61" spans="2:9" ht="19.5" customHeight="1">
      <c r="B61" s="171"/>
      <c r="C61" s="138"/>
      <c r="D61" s="149"/>
      <c r="E61" s="153"/>
      <c r="F61" s="149"/>
      <c r="G61" s="150"/>
      <c r="H61" s="150"/>
      <c r="I61" s="150"/>
    </row>
    <row r="62" spans="2:11" s="85" customFormat="1" ht="19.5" customHeight="1">
      <c r="B62" s="171"/>
      <c r="C62" s="138"/>
      <c r="D62" s="149"/>
      <c r="E62" s="153"/>
      <c r="F62" s="149"/>
      <c r="G62" s="150"/>
      <c r="H62" s="150"/>
      <c r="I62" s="150"/>
      <c r="J62" s="154"/>
      <c r="K62" s="154"/>
    </row>
    <row r="63" spans="2:9" ht="19.5" customHeight="1">
      <c r="B63" s="171"/>
      <c r="C63" s="138"/>
      <c r="D63" s="149"/>
      <c r="E63" s="153"/>
      <c r="F63" s="149"/>
      <c r="G63" s="150"/>
      <c r="H63" s="150"/>
      <c r="I63" s="150"/>
    </row>
    <row r="64" spans="2:9" ht="19.5" customHeight="1">
      <c r="B64" s="171"/>
      <c r="C64" s="138"/>
      <c r="D64" s="149"/>
      <c r="E64" s="153"/>
      <c r="F64" s="149"/>
      <c r="G64" s="150"/>
      <c r="H64" s="150"/>
      <c r="I64" s="150"/>
    </row>
    <row r="65" spans="2:9" ht="19.5" customHeight="1">
      <c r="B65" s="171"/>
      <c r="C65" s="138"/>
      <c r="D65" s="149"/>
      <c r="E65" s="153"/>
      <c r="F65" s="149"/>
      <c r="G65" s="150"/>
      <c r="H65" s="150"/>
      <c r="I65" s="150"/>
    </row>
    <row r="66" spans="2:9" ht="19.5" customHeight="1">
      <c r="B66" s="171"/>
      <c r="C66" s="138"/>
      <c r="D66" s="149"/>
      <c r="E66" s="153"/>
      <c r="F66" s="149"/>
      <c r="G66" s="150"/>
      <c r="H66" s="150"/>
      <c r="I66" s="150"/>
    </row>
    <row r="67" spans="2:9" ht="19.5" customHeight="1">
      <c r="B67" s="171"/>
      <c r="C67" s="138"/>
      <c r="D67" s="149"/>
      <c r="E67" s="153"/>
      <c r="F67" s="149"/>
      <c r="G67" s="150"/>
      <c r="H67" s="150"/>
      <c r="I67" s="150"/>
    </row>
    <row r="68" spans="2:9" ht="19.5" customHeight="1">
      <c r="B68" s="171"/>
      <c r="C68" s="138"/>
      <c r="D68" s="149"/>
      <c r="E68" s="153"/>
      <c r="F68" s="149"/>
      <c r="G68" s="150"/>
      <c r="H68" s="150"/>
      <c r="I68" s="150"/>
    </row>
    <row r="69" spans="2:9" ht="19.5" customHeight="1">
      <c r="B69" s="171"/>
      <c r="C69" s="138"/>
      <c r="D69" s="149"/>
      <c r="E69" s="153"/>
      <c r="F69" s="149"/>
      <c r="G69" s="150"/>
      <c r="H69" s="150"/>
      <c r="I69" s="150"/>
    </row>
    <row r="70" spans="2:9" ht="19.5" customHeight="1">
      <c r="B70" s="171"/>
      <c r="C70" s="138"/>
      <c r="D70" s="149"/>
      <c r="E70" s="153"/>
      <c r="F70" s="149"/>
      <c r="G70" s="150"/>
      <c r="H70" s="150"/>
      <c r="I70" s="150"/>
    </row>
    <row r="71" spans="2:9" ht="19.5" customHeight="1">
      <c r="B71" s="171"/>
      <c r="C71" s="138"/>
      <c r="D71" s="149"/>
      <c r="E71" s="153"/>
      <c r="F71" s="149"/>
      <c r="G71" s="150"/>
      <c r="H71" s="150"/>
      <c r="I71" s="150"/>
    </row>
    <row r="72" spans="2:9" ht="19.5" customHeight="1">
      <c r="B72" s="171"/>
      <c r="C72" s="138"/>
      <c r="D72" s="149"/>
      <c r="E72" s="153"/>
      <c r="F72" s="149"/>
      <c r="G72" s="150"/>
      <c r="H72" s="150"/>
      <c r="I72" s="150"/>
    </row>
    <row r="73" spans="2:9" ht="19.5" customHeight="1">
      <c r="B73" s="171"/>
      <c r="C73" s="138"/>
      <c r="D73" s="149"/>
      <c r="E73" s="153"/>
      <c r="F73" s="149"/>
      <c r="G73" s="150"/>
      <c r="H73" s="150"/>
      <c r="I73" s="150"/>
    </row>
    <row r="74" spans="2:9" ht="19.5" customHeight="1">
      <c r="B74" s="171"/>
      <c r="C74" s="138"/>
      <c r="D74" s="149"/>
      <c r="E74" s="153"/>
      <c r="F74" s="149"/>
      <c r="G74" s="150"/>
      <c r="H74" s="150"/>
      <c r="I74" s="150"/>
    </row>
    <row r="75" spans="2:9" ht="19.5" customHeight="1">
      <c r="B75" s="171"/>
      <c r="C75" s="138"/>
      <c r="D75" s="149"/>
      <c r="E75" s="153"/>
      <c r="F75" s="149"/>
      <c r="G75" s="150"/>
      <c r="H75" s="150"/>
      <c r="I75" s="150"/>
    </row>
    <row r="76" spans="2:9" ht="19.5" customHeight="1">
      <c r="B76" s="171"/>
      <c r="C76" s="138"/>
      <c r="D76" s="149"/>
      <c r="E76" s="153"/>
      <c r="F76" s="149"/>
      <c r="G76" s="150"/>
      <c r="H76" s="150"/>
      <c r="I76" s="150"/>
    </row>
    <row r="77" spans="2:9" ht="19.5" customHeight="1">
      <c r="B77" s="171"/>
      <c r="C77" s="138"/>
      <c r="D77" s="149"/>
      <c r="E77" s="153"/>
      <c r="F77" s="149"/>
      <c r="G77" s="150"/>
      <c r="H77" s="150"/>
      <c r="I77" s="150"/>
    </row>
    <row r="78" spans="2:9" ht="19.5" customHeight="1">
      <c r="B78" s="171"/>
      <c r="C78" s="138"/>
      <c r="D78" s="149"/>
      <c r="E78" s="153"/>
      <c r="F78" s="149"/>
      <c r="G78" s="150"/>
      <c r="H78" s="150"/>
      <c r="I78" s="150"/>
    </row>
    <row r="79" spans="2:9" ht="19.5" customHeight="1">
      <c r="B79" s="171"/>
      <c r="C79" s="138"/>
      <c r="D79" s="149"/>
      <c r="E79" s="153"/>
      <c r="F79" s="149"/>
      <c r="G79" s="150"/>
      <c r="H79" s="150"/>
      <c r="I79" s="150"/>
    </row>
    <row r="80" spans="2:9" ht="19.5" customHeight="1">
      <c r="B80" s="171"/>
      <c r="C80" s="138"/>
      <c r="D80" s="149"/>
      <c r="E80" s="153"/>
      <c r="F80" s="149"/>
      <c r="G80" s="150"/>
      <c r="H80" s="150"/>
      <c r="I80" s="150"/>
    </row>
    <row r="81" spans="2:9" ht="19.5" customHeight="1">
      <c r="B81" s="171"/>
      <c r="C81" s="138"/>
      <c r="D81" s="149"/>
      <c r="E81" s="153"/>
      <c r="F81" s="149"/>
      <c r="G81" s="150"/>
      <c r="H81" s="150"/>
      <c r="I81" s="150"/>
    </row>
    <row r="82" spans="2:9" ht="19.5" customHeight="1">
      <c r="B82" s="171"/>
      <c r="C82" s="138"/>
      <c r="D82" s="149"/>
      <c r="E82" s="153"/>
      <c r="F82" s="149"/>
      <c r="G82" s="150"/>
      <c r="H82" s="150"/>
      <c r="I82" s="150"/>
    </row>
    <row r="83" spans="2:9" ht="19.5" customHeight="1">
      <c r="B83" s="171"/>
      <c r="C83" s="138"/>
      <c r="D83" s="149"/>
      <c r="E83" s="153"/>
      <c r="F83" s="149"/>
      <c r="G83" s="150"/>
      <c r="H83" s="150"/>
      <c r="I83" s="150"/>
    </row>
    <row r="84" spans="2:9" ht="19.5" customHeight="1">
      <c r="B84" s="171"/>
      <c r="C84" s="138"/>
      <c r="D84" s="149"/>
      <c r="E84" s="153"/>
      <c r="F84" s="149"/>
      <c r="G84" s="150"/>
      <c r="H84" s="150"/>
      <c r="I84" s="150"/>
    </row>
    <row r="85" spans="2:11" s="85" customFormat="1" ht="19.5" customHeight="1">
      <c r="B85" s="171"/>
      <c r="C85" s="138"/>
      <c r="D85" s="149"/>
      <c r="E85" s="153"/>
      <c r="F85" s="149"/>
      <c r="G85" s="150"/>
      <c r="H85" s="150"/>
      <c r="I85" s="150"/>
      <c r="J85" s="154"/>
      <c r="K85" s="154"/>
    </row>
    <row r="86" spans="2:9" ht="19.5" customHeight="1">
      <c r="B86" s="171"/>
      <c r="C86" s="138"/>
      <c r="D86" s="149"/>
      <c r="E86" s="153"/>
      <c r="F86" s="149"/>
      <c r="G86" s="150"/>
      <c r="H86" s="150"/>
      <c r="I86" s="150"/>
    </row>
    <row r="87" spans="2:9" ht="19.5" customHeight="1">
      <c r="B87" s="171"/>
      <c r="C87" s="138"/>
      <c r="D87" s="149"/>
      <c r="E87" s="153"/>
      <c r="F87" s="149"/>
      <c r="G87" s="150"/>
      <c r="H87" s="150"/>
      <c r="I87" s="150"/>
    </row>
    <row r="88" spans="2:9" ht="19.5" customHeight="1">
      <c r="B88" s="171"/>
      <c r="C88" s="138"/>
      <c r="D88" s="149"/>
      <c r="E88" s="153"/>
      <c r="F88" s="149"/>
      <c r="G88" s="150"/>
      <c r="H88" s="150"/>
      <c r="I88" s="150"/>
    </row>
    <row r="89" spans="2:9" ht="19.5" customHeight="1">
      <c r="B89" s="171"/>
      <c r="C89" s="138"/>
      <c r="D89" s="149"/>
      <c r="E89" s="153"/>
      <c r="F89" s="149"/>
      <c r="G89" s="150"/>
      <c r="H89" s="150"/>
      <c r="I89" s="150"/>
    </row>
    <row r="90" spans="2:9" ht="19.5" customHeight="1">
      <c r="B90" s="171"/>
      <c r="C90" s="138"/>
      <c r="D90" s="149"/>
      <c r="E90" s="153"/>
      <c r="F90" s="149"/>
      <c r="G90" s="150"/>
      <c r="H90" s="150"/>
      <c r="I90" s="150"/>
    </row>
    <row r="91" spans="2:9" ht="19.5" customHeight="1">
      <c r="B91" s="171"/>
      <c r="C91" s="138"/>
      <c r="D91" s="149"/>
      <c r="E91" s="153"/>
      <c r="F91" s="149"/>
      <c r="G91" s="150"/>
      <c r="H91" s="150"/>
      <c r="I91" s="150"/>
    </row>
    <row r="92" spans="2:9" ht="19.5" customHeight="1">
      <c r="B92" s="171"/>
      <c r="C92" s="138"/>
      <c r="D92" s="149"/>
      <c r="E92" s="153"/>
      <c r="F92" s="149"/>
      <c r="G92" s="150"/>
      <c r="H92" s="150"/>
      <c r="I92" s="150"/>
    </row>
    <row r="93" spans="2:9" ht="19.5" customHeight="1">
      <c r="B93" s="171"/>
      <c r="C93" s="138"/>
      <c r="D93" s="149"/>
      <c r="E93" s="153"/>
      <c r="F93" s="149"/>
      <c r="G93" s="150"/>
      <c r="H93" s="150"/>
      <c r="I93" s="150"/>
    </row>
    <row r="94" spans="2:9" ht="19.5" customHeight="1">
      <c r="B94" s="171"/>
      <c r="C94" s="138"/>
      <c r="D94" s="149"/>
      <c r="E94" s="153"/>
      <c r="F94" s="149"/>
      <c r="G94" s="150"/>
      <c r="H94" s="150"/>
      <c r="I94" s="150"/>
    </row>
    <row r="95" spans="2:9" ht="19.5" customHeight="1">
      <c r="B95" s="171"/>
      <c r="C95" s="138"/>
      <c r="D95" s="149"/>
      <c r="E95" s="153"/>
      <c r="F95" s="149"/>
      <c r="G95" s="150"/>
      <c r="H95" s="150"/>
      <c r="I95" s="150"/>
    </row>
    <row r="96" spans="2:9" ht="19.5" customHeight="1">
      <c r="B96" s="171"/>
      <c r="C96" s="138"/>
      <c r="D96" s="149"/>
      <c r="E96" s="153"/>
      <c r="F96" s="149"/>
      <c r="G96" s="150"/>
      <c r="H96" s="150"/>
      <c r="I96" s="150"/>
    </row>
    <row r="97" spans="2:9" ht="19.5" customHeight="1">
      <c r="B97" s="171"/>
      <c r="C97" s="138"/>
      <c r="D97" s="149"/>
      <c r="E97" s="153"/>
      <c r="F97" s="149"/>
      <c r="G97" s="150"/>
      <c r="H97" s="150"/>
      <c r="I97" s="150"/>
    </row>
    <row r="98" spans="2:9" ht="19.5" customHeight="1">
      <c r="B98" s="171"/>
      <c r="C98" s="138"/>
      <c r="D98" s="149"/>
      <c r="E98" s="153"/>
      <c r="F98" s="149"/>
      <c r="G98" s="150"/>
      <c r="H98" s="150"/>
      <c r="I98" s="150"/>
    </row>
    <row r="99" spans="2:9" ht="19.5" customHeight="1">
      <c r="B99" s="171"/>
      <c r="C99" s="138"/>
      <c r="D99" s="149"/>
      <c r="E99" s="153"/>
      <c r="F99" s="149"/>
      <c r="G99" s="150"/>
      <c r="H99" s="150"/>
      <c r="I99" s="150"/>
    </row>
    <row r="100" spans="2:9" ht="19.5" customHeight="1">
      <c r="B100" s="171"/>
      <c r="C100" s="138"/>
      <c r="D100" s="149"/>
      <c r="E100" s="153"/>
      <c r="F100" s="149"/>
      <c r="G100" s="150"/>
      <c r="H100" s="150"/>
      <c r="I100" s="150"/>
    </row>
    <row r="101" spans="2:9" ht="19.5" customHeight="1">
      <c r="B101" s="171"/>
      <c r="C101" s="138"/>
      <c r="D101" s="149"/>
      <c r="E101" s="153"/>
      <c r="F101" s="149"/>
      <c r="G101" s="150"/>
      <c r="H101" s="150"/>
      <c r="I101" s="150"/>
    </row>
    <row r="102" spans="2:9" ht="19.5" customHeight="1">
      <c r="B102" s="171"/>
      <c r="C102" s="138"/>
      <c r="D102" s="149"/>
      <c r="E102" s="153"/>
      <c r="F102" s="149"/>
      <c r="G102" s="150"/>
      <c r="H102" s="150"/>
      <c r="I102" s="150"/>
    </row>
    <row r="103" spans="2:9" ht="19.5" customHeight="1">
      <c r="B103" s="171"/>
      <c r="C103" s="138"/>
      <c r="D103" s="149"/>
      <c r="E103" s="153"/>
      <c r="F103" s="149"/>
      <c r="G103" s="150"/>
      <c r="H103" s="150"/>
      <c r="I103" s="150"/>
    </row>
    <row r="104" spans="2:9" ht="19.5" customHeight="1">
      <c r="B104" s="171"/>
      <c r="C104" s="138"/>
      <c r="D104" s="149"/>
      <c r="E104" s="153"/>
      <c r="F104" s="149"/>
      <c r="G104" s="150"/>
      <c r="H104" s="150"/>
      <c r="I104" s="150"/>
    </row>
    <row r="105" spans="2:9" ht="19.5" customHeight="1">
      <c r="B105" s="171"/>
      <c r="C105" s="138"/>
      <c r="D105" s="149"/>
      <c r="E105" s="153"/>
      <c r="F105" s="149"/>
      <c r="G105" s="150"/>
      <c r="H105" s="150"/>
      <c r="I105" s="150"/>
    </row>
    <row r="106" spans="2:9" ht="19.5" customHeight="1">
      <c r="B106" s="171"/>
      <c r="C106" s="138"/>
      <c r="D106" s="149"/>
      <c r="E106" s="153"/>
      <c r="F106" s="149"/>
      <c r="G106" s="150"/>
      <c r="H106" s="150"/>
      <c r="I106" s="150"/>
    </row>
    <row r="107" spans="2:9" ht="19.5" customHeight="1">
      <c r="B107" s="171"/>
      <c r="C107" s="138"/>
      <c r="D107" s="149"/>
      <c r="E107" s="153"/>
      <c r="F107" s="149"/>
      <c r="G107" s="150"/>
      <c r="H107" s="150"/>
      <c r="I107" s="150"/>
    </row>
    <row r="108" spans="2:9" ht="19.5" customHeight="1">
      <c r="B108" s="171"/>
      <c r="C108" s="138"/>
      <c r="D108" s="149"/>
      <c r="E108" s="153"/>
      <c r="F108" s="149"/>
      <c r="G108" s="150"/>
      <c r="H108" s="150"/>
      <c r="I108" s="150"/>
    </row>
    <row r="109" spans="2:9" ht="19.5" customHeight="1">
      <c r="B109" s="171"/>
      <c r="C109" s="138"/>
      <c r="D109" s="149"/>
      <c r="E109" s="153"/>
      <c r="F109" s="149"/>
      <c r="G109" s="150"/>
      <c r="H109" s="150"/>
      <c r="I109" s="150"/>
    </row>
    <row r="110" spans="2:9" ht="19.5" customHeight="1">
      <c r="B110" s="171"/>
      <c r="C110" s="138"/>
      <c r="D110" s="149"/>
      <c r="E110" s="153"/>
      <c r="F110" s="149"/>
      <c r="G110" s="150"/>
      <c r="H110" s="150"/>
      <c r="I110" s="150"/>
    </row>
    <row r="111" spans="2:9" ht="19.5" customHeight="1">
      <c r="B111" s="171"/>
      <c r="C111" s="138"/>
      <c r="D111" s="149"/>
      <c r="E111" s="153"/>
      <c r="F111" s="149"/>
      <c r="G111" s="150"/>
      <c r="H111" s="150"/>
      <c r="I111" s="150"/>
    </row>
    <row r="112" spans="2:9" ht="19.5" customHeight="1">
      <c r="B112" s="171"/>
      <c r="C112" s="138"/>
      <c r="D112" s="149"/>
      <c r="E112" s="153"/>
      <c r="F112" s="149"/>
      <c r="G112" s="150"/>
      <c r="H112" s="150"/>
      <c r="I112" s="150"/>
    </row>
    <row r="113" spans="2:9" ht="19.5" customHeight="1">
      <c r="B113" s="171"/>
      <c r="C113" s="138"/>
      <c r="D113" s="149"/>
      <c r="E113" s="153"/>
      <c r="F113" s="149"/>
      <c r="G113" s="150"/>
      <c r="H113" s="150"/>
      <c r="I113" s="150"/>
    </row>
    <row r="114" spans="2:9" ht="19.5" customHeight="1">
      <c r="B114" s="171"/>
      <c r="C114" s="138"/>
      <c r="D114" s="149"/>
      <c r="E114" s="153"/>
      <c r="F114" s="149"/>
      <c r="G114" s="150"/>
      <c r="H114" s="150"/>
      <c r="I114" s="150"/>
    </row>
    <row r="115" spans="2:9" ht="19.5" customHeight="1">
      <c r="B115" s="171"/>
      <c r="C115" s="138"/>
      <c r="D115" s="149"/>
      <c r="E115" s="153"/>
      <c r="F115" s="149"/>
      <c r="G115" s="150"/>
      <c r="H115" s="150"/>
      <c r="I115" s="150"/>
    </row>
    <row r="116" spans="2:9" ht="19.5" customHeight="1">
      <c r="B116" s="171"/>
      <c r="C116" s="138"/>
      <c r="D116" s="149"/>
      <c r="E116" s="153"/>
      <c r="F116" s="149"/>
      <c r="G116" s="150"/>
      <c r="H116" s="150"/>
      <c r="I116" s="150"/>
    </row>
    <row r="117" spans="2:9" ht="19.5" customHeight="1">
      <c r="B117" s="171"/>
      <c r="C117" s="138"/>
      <c r="D117" s="149"/>
      <c r="E117" s="153"/>
      <c r="F117" s="149"/>
      <c r="G117" s="150"/>
      <c r="H117" s="150"/>
      <c r="I117" s="150"/>
    </row>
    <row r="118" spans="2:9" ht="19.5" customHeight="1">
      <c r="B118" s="171"/>
      <c r="C118" s="138"/>
      <c r="D118" s="149"/>
      <c r="E118" s="153"/>
      <c r="F118" s="149"/>
      <c r="G118" s="150"/>
      <c r="H118" s="150"/>
      <c r="I118" s="150"/>
    </row>
    <row r="119" spans="2:9" ht="19.5" customHeight="1">
      <c r="B119" s="171"/>
      <c r="C119" s="138"/>
      <c r="D119" s="149"/>
      <c r="E119" s="153"/>
      <c r="F119" s="149"/>
      <c r="G119" s="150"/>
      <c r="H119" s="150"/>
      <c r="I119" s="150"/>
    </row>
    <row r="120" spans="2:9" ht="19.5" customHeight="1">
      <c r="B120" s="171"/>
      <c r="C120" s="138"/>
      <c r="D120" s="149"/>
      <c r="E120" s="153"/>
      <c r="F120" s="149"/>
      <c r="G120" s="150"/>
      <c r="H120" s="150"/>
      <c r="I120" s="150"/>
    </row>
    <row r="121" spans="2:9" ht="19.5" customHeight="1">
      <c r="B121" s="171"/>
      <c r="C121" s="138"/>
      <c r="D121" s="149"/>
      <c r="E121" s="153"/>
      <c r="F121" s="149"/>
      <c r="G121" s="150"/>
      <c r="H121" s="150"/>
      <c r="I121" s="150"/>
    </row>
    <row r="122" spans="2:11" s="85" customFormat="1" ht="19.5" customHeight="1">
      <c r="B122" s="171"/>
      <c r="C122" s="138"/>
      <c r="D122" s="149"/>
      <c r="E122" s="153"/>
      <c r="F122" s="149"/>
      <c r="G122" s="150"/>
      <c r="H122" s="150"/>
      <c r="I122" s="150"/>
      <c r="J122" s="154"/>
      <c r="K122" s="154"/>
    </row>
    <row r="123" spans="2:9" ht="19.5" customHeight="1">
      <c r="B123" s="171"/>
      <c r="C123" s="138"/>
      <c r="D123" s="149"/>
      <c r="E123" s="153"/>
      <c r="F123" s="149"/>
      <c r="G123" s="150"/>
      <c r="H123" s="150"/>
      <c r="I123" s="150"/>
    </row>
    <row r="124" spans="2:11" s="85" customFormat="1" ht="19.5" customHeight="1">
      <c r="B124" s="171"/>
      <c r="C124" s="138"/>
      <c r="D124" s="149"/>
      <c r="E124" s="153"/>
      <c r="F124" s="149"/>
      <c r="G124" s="150"/>
      <c r="H124" s="150"/>
      <c r="I124" s="150"/>
      <c r="J124" s="154"/>
      <c r="K124" s="154"/>
    </row>
    <row r="125" spans="2:9" ht="19.5" customHeight="1">
      <c r="B125" s="171"/>
      <c r="C125" s="138"/>
      <c r="D125" s="149"/>
      <c r="E125" s="153"/>
      <c r="F125" s="149"/>
      <c r="G125" s="150"/>
      <c r="H125" s="150"/>
      <c r="I125" s="150"/>
    </row>
    <row r="126" spans="2:9" ht="19.5" customHeight="1">
      <c r="B126" s="171"/>
      <c r="C126" s="138"/>
      <c r="D126" s="149"/>
      <c r="E126" s="153"/>
      <c r="F126" s="149"/>
      <c r="G126" s="150"/>
      <c r="H126" s="150"/>
      <c r="I126" s="150"/>
    </row>
    <row r="127" spans="2:9" ht="19.5" customHeight="1">
      <c r="B127" s="171"/>
      <c r="C127" s="138"/>
      <c r="D127" s="149"/>
      <c r="E127" s="153"/>
      <c r="F127" s="149"/>
      <c r="G127" s="150"/>
      <c r="H127" s="150"/>
      <c r="I127" s="150"/>
    </row>
    <row r="128" spans="2:9" ht="19.5" customHeight="1">
      <c r="B128" s="171"/>
      <c r="C128" s="138"/>
      <c r="D128" s="149"/>
      <c r="E128" s="153"/>
      <c r="F128" s="149"/>
      <c r="G128" s="150"/>
      <c r="H128" s="150"/>
      <c r="I128" s="150"/>
    </row>
    <row r="129" spans="2:9" ht="19.5" customHeight="1">
      <c r="B129" s="171"/>
      <c r="C129" s="138"/>
      <c r="D129" s="149"/>
      <c r="E129" s="153"/>
      <c r="F129" s="149"/>
      <c r="G129" s="150"/>
      <c r="H129" s="150"/>
      <c r="I129" s="150"/>
    </row>
    <row r="130" spans="2:9" ht="19.5" customHeight="1">
      <c r="B130" s="171"/>
      <c r="C130" s="138"/>
      <c r="D130" s="149"/>
      <c r="E130" s="153"/>
      <c r="F130" s="149"/>
      <c r="G130" s="150"/>
      <c r="H130" s="150"/>
      <c r="I130" s="150"/>
    </row>
    <row r="131" spans="2:9" ht="19.5" customHeight="1">
      <c r="B131" s="171"/>
      <c r="C131" s="138"/>
      <c r="D131" s="149"/>
      <c r="E131" s="153"/>
      <c r="F131" s="149"/>
      <c r="G131" s="150"/>
      <c r="H131" s="150"/>
      <c r="I131" s="150"/>
    </row>
    <row r="132" spans="2:9" ht="19.5" customHeight="1">
      <c r="B132" s="171"/>
      <c r="C132" s="138"/>
      <c r="D132" s="149"/>
      <c r="E132" s="153"/>
      <c r="F132" s="149"/>
      <c r="G132" s="150"/>
      <c r="H132" s="150"/>
      <c r="I132" s="150"/>
    </row>
    <row r="133" spans="2:9" ht="19.5" customHeight="1">
      <c r="B133" s="171"/>
      <c r="C133" s="138"/>
      <c r="D133" s="149"/>
      <c r="E133" s="153"/>
      <c r="F133" s="149"/>
      <c r="G133" s="150"/>
      <c r="H133" s="150"/>
      <c r="I133" s="150"/>
    </row>
    <row r="134" spans="2:9" ht="19.5" customHeight="1">
      <c r="B134" s="171"/>
      <c r="C134" s="138"/>
      <c r="D134" s="149"/>
      <c r="E134" s="153"/>
      <c r="F134" s="149"/>
      <c r="G134" s="150"/>
      <c r="H134" s="150"/>
      <c r="I134" s="150"/>
    </row>
    <row r="135" spans="2:9" ht="19.5" customHeight="1">
      <c r="B135" s="171"/>
      <c r="C135" s="138"/>
      <c r="D135" s="149"/>
      <c r="E135" s="153"/>
      <c r="F135" s="149"/>
      <c r="G135" s="150"/>
      <c r="H135" s="150"/>
      <c r="I135" s="150"/>
    </row>
    <row r="136" spans="2:9" ht="19.5" customHeight="1">
      <c r="B136" s="171"/>
      <c r="C136" s="138"/>
      <c r="D136" s="149"/>
      <c r="E136" s="153"/>
      <c r="F136" s="149"/>
      <c r="G136" s="150"/>
      <c r="H136" s="150"/>
      <c r="I136" s="150"/>
    </row>
    <row r="137" spans="2:9" ht="19.5" customHeight="1">
      <c r="B137" s="171"/>
      <c r="C137" s="138"/>
      <c r="D137" s="149"/>
      <c r="E137" s="153"/>
      <c r="F137" s="149"/>
      <c r="G137" s="150"/>
      <c r="H137" s="150"/>
      <c r="I137" s="150"/>
    </row>
    <row r="138" spans="2:9" ht="19.5" customHeight="1">
      <c r="B138" s="171"/>
      <c r="C138" s="138"/>
      <c r="D138" s="149"/>
      <c r="E138" s="153"/>
      <c r="F138" s="149"/>
      <c r="G138" s="150"/>
      <c r="H138" s="150"/>
      <c r="I138" s="150"/>
    </row>
    <row r="139" spans="2:9" ht="19.5" customHeight="1">
      <c r="B139" s="171"/>
      <c r="C139" s="138"/>
      <c r="D139" s="149"/>
      <c r="E139" s="153"/>
      <c r="F139" s="149"/>
      <c r="G139" s="150"/>
      <c r="H139" s="150"/>
      <c r="I139" s="150"/>
    </row>
    <row r="140" spans="2:9" ht="19.5" customHeight="1">
      <c r="B140" s="171"/>
      <c r="C140" s="138"/>
      <c r="D140" s="149"/>
      <c r="E140" s="153"/>
      <c r="F140" s="149"/>
      <c r="G140" s="150"/>
      <c r="H140" s="150"/>
      <c r="I140" s="150"/>
    </row>
    <row r="141" spans="2:9" ht="19.5" customHeight="1">
      <c r="B141" s="171"/>
      <c r="C141" s="138"/>
      <c r="D141" s="149"/>
      <c r="E141" s="153"/>
      <c r="F141" s="149"/>
      <c r="G141" s="150"/>
      <c r="H141" s="150"/>
      <c r="I141" s="150"/>
    </row>
    <row r="142" spans="2:9" ht="19.5" customHeight="1">
      <c r="B142" s="171"/>
      <c r="C142" s="138"/>
      <c r="D142" s="149"/>
      <c r="E142" s="153"/>
      <c r="F142" s="149"/>
      <c r="G142" s="150"/>
      <c r="H142" s="150"/>
      <c r="I142" s="150"/>
    </row>
    <row r="143" spans="2:9" ht="19.5" customHeight="1">
      <c r="B143" s="171"/>
      <c r="C143" s="138"/>
      <c r="D143" s="149"/>
      <c r="E143" s="153"/>
      <c r="F143" s="149"/>
      <c r="G143" s="150"/>
      <c r="H143" s="150"/>
      <c r="I143" s="150"/>
    </row>
    <row r="144" spans="2:9" ht="19.5" customHeight="1">
      <c r="B144" s="171"/>
      <c r="C144" s="138"/>
      <c r="D144" s="149"/>
      <c r="E144" s="153"/>
      <c r="F144" s="149"/>
      <c r="G144" s="150"/>
      <c r="H144" s="150"/>
      <c r="I144" s="150"/>
    </row>
    <row r="145" spans="2:9" ht="19.5" customHeight="1">
      <c r="B145" s="171"/>
      <c r="C145" s="138"/>
      <c r="D145" s="149"/>
      <c r="E145" s="153"/>
      <c r="F145" s="149"/>
      <c r="G145" s="150"/>
      <c r="H145" s="150"/>
      <c r="I145" s="150"/>
    </row>
    <row r="146" spans="2:9" ht="19.5" customHeight="1">
      <c r="B146" s="171"/>
      <c r="C146" s="138"/>
      <c r="D146" s="149"/>
      <c r="E146" s="153"/>
      <c r="F146" s="149"/>
      <c r="G146" s="150"/>
      <c r="H146" s="150"/>
      <c r="I146" s="150"/>
    </row>
    <row r="147" spans="2:9" ht="19.5" customHeight="1">
      <c r="B147" s="171"/>
      <c r="C147" s="138"/>
      <c r="D147" s="149"/>
      <c r="E147" s="153"/>
      <c r="F147" s="149"/>
      <c r="G147" s="150"/>
      <c r="H147" s="150"/>
      <c r="I147" s="150"/>
    </row>
    <row r="148" spans="2:9" ht="19.5" customHeight="1">
      <c r="B148" s="171"/>
      <c r="C148" s="138"/>
      <c r="D148" s="149"/>
      <c r="E148" s="153"/>
      <c r="F148" s="149"/>
      <c r="G148" s="150"/>
      <c r="H148" s="150"/>
      <c r="I148" s="150"/>
    </row>
    <row r="149" spans="2:9" ht="19.5" customHeight="1">
      <c r="B149" s="171"/>
      <c r="C149" s="138"/>
      <c r="D149" s="149"/>
      <c r="E149" s="153"/>
      <c r="F149" s="149"/>
      <c r="G149" s="150"/>
      <c r="H149" s="150"/>
      <c r="I149" s="150"/>
    </row>
    <row r="150" spans="2:9" ht="19.5" customHeight="1">
      <c r="B150" s="171"/>
      <c r="C150" s="138"/>
      <c r="D150" s="149"/>
      <c r="E150" s="153"/>
      <c r="F150" s="149"/>
      <c r="G150" s="150"/>
      <c r="H150" s="150"/>
      <c r="I150" s="150"/>
    </row>
    <row r="151" spans="2:9" ht="19.5" customHeight="1">
      <c r="B151" s="171"/>
      <c r="C151" s="138"/>
      <c r="D151" s="149"/>
      <c r="E151" s="153"/>
      <c r="F151" s="149"/>
      <c r="G151" s="150"/>
      <c r="H151" s="150"/>
      <c r="I151" s="150"/>
    </row>
    <row r="152" spans="2:9" ht="19.5" customHeight="1">
      <c r="B152" s="171"/>
      <c r="C152" s="138"/>
      <c r="D152" s="149"/>
      <c r="E152" s="153"/>
      <c r="F152" s="149"/>
      <c r="G152" s="150"/>
      <c r="H152" s="150"/>
      <c r="I152" s="150"/>
    </row>
    <row r="153" spans="2:9" ht="19.5" customHeight="1">
      <c r="B153" s="171"/>
      <c r="C153" s="138"/>
      <c r="D153" s="149"/>
      <c r="E153" s="153"/>
      <c r="F153" s="149"/>
      <c r="G153" s="150"/>
      <c r="H153" s="150"/>
      <c r="I153" s="150"/>
    </row>
    <row r="154" spans="2:9" ht="19.5" customHeight="1">
      <c r="B154" s="171"/>
      <c r="C154" s="138"/>
      <c r="D154" s="149"/>
      <c r="E154" s="153"/>
      <c r="F154" s="149"/>
      <c r="G154" s="150"/>
      <c r="H154" s="150"/>
      <c r="I154" s="150"/>
    </row>
    <row r="155" spans="2:9" ht="19.5" customHeight="1">
      <c r="B155" s="171"/>
      <c r="C155" s="138"/>
      <c r="D155" s="149"/>
      <c r="E155" s="153"/>
      <c r="F155" s="149"/>
      <c r="G155" s="150"/>
      <c r="H155" s="150"/>
      <c r="I155" s="150"/>
    </row>
    <row r="156" spans="2:9" ht="19.5" customHeight="1">
      <c r="B156" s="171"/>
      <c r="C156" s="138"/>
      <c r="D156" s="149"/>
      <c r="E156" s="153"/>
      <c r="F156" s="149"/>
      <c r="G156" s="150"/>
      <c r="H156" s="150"/>
      <c r="I156" s="150"/>
    </row>
    <row r="157" spans="2:9" ht="19.5" customHeight="1">
      <c r="B157" s="171"/>
      <c r="C157" s="138"/>
      <c r="D157" s="149"/>
      <c r="E157" s="153"/>
      <c r="F157" s="149"/>
      <c r="G157" s="150"/>
      <c r="H157" s="150"/>
      <c r="I157" s="150"/>
    </row>
    <row r="158" spans="2:9" ht="19.5" customHeight="1">
      <c r="B158" s="171"/>
      <c r="C158" s="138"/>
      <c r="D158" s="149"/>
      <c r="E158" s="153"/>
      <c r="F158" s="149"/>
      <c r="G158" s="150"/>
      <c r="H158" s="150"/>
      <c r="I158" s="150"/>
    </row>
    <row r="159" spans="2:9" ht="19.5" customHeight="1">
      <c r="B159" s="171"/>
      <c r="C159" s="138"/>
      <c r="D159" s="149"/>
      <c r="E159" s="153"/>
      <c r="F159" s="149"/>
      <c r="G159" s="150"/>
      <c r="H159" s="150"/>
      <c r="I159" s="150"/>
    </row>
    <row r="160" spans="2:9" ht="19.5" customHeight="1">
      <c r="B160" s="171"/>
      <c r="C160" s="138"/>
      <c r="D160" s="149"/>
      <c r="E160" s="153"/>
      <c r="F160" s="149"/>
      <c r="G160" s="150"/>
      <c r="H160" s="150"/>
      <c r="I160" s="150"/>
    </row>
    <row r="161" spans="2:9" ht="19.5" customHeight="1">
      <c r="B161" s="171"/>
      <c r="C161" s="138"/>
      <c r="D161" s="149"/>
      <c r="E161" s="153"/>
      <c r="F161" s="149"/>
      <c r="G161" s="150"/>
      <c r="H161" s="150"/>
      <c r="I161" s="150"/>
    </row>
    <row r="162" spans="2:9" ht="19.5" customHeight="1">
      <c r="B162" s="171"/>
      <c r="C162" s="138"/>
      <c r="D162" s="149"/>
      <c r="E162" s="153"/>
      <c r="F162" s="149"/>
      <c r="G162" s="150"/>
      <c r="H162" s="150"/>
      <c r="I162" s="150"/>
    </row>
    <row r="163" spans="2:9" ht="19.5" customHeight="1">
      <c r="B163" s="171"/>
      <c r="C163" s="138"/>
      <c r="D163" s="149"/>
      <c r="E163" s="153"/>
      <c r="F163" s="149"/>
      <c r="G163" s="150"/>
      <c r="H163" s="150"/>
      <c r="I163" s="150"/>
    </row>
    <row r="164" spans="2:9" ht="19.5" customHeight="1">
      <c r="B164" s="171"/>
      <c r="C164" s="138"/>
      <c r="D164" s="149"/>
      <c r="E164" s="153"/>
      <c r="F164" s="149"/>
      <c r="G164" s="150"/>
      <c r="H164" s="150"/>
      <c r="I164" s="150"/>
    </row>
    <row r="165" spans="2:9" ht="19.5" customHeight="1">
      <c r="B165" s="171"/>
      <c r="C165" s="138"/>
      <c r="D165" s="149"/>
      <c r="E165" s="153"/>
      <c r="F165" s="149"/>
      <c r="G165" s="150"/>
      <c r="H165" s="150"/>
      <c r="I165" s="150"/>
    </row>
    <row r="166" spans="2:9" ht="19.5" customHeight="1">
      <c r="B166" s="171"/>
      <c r="C166" s="138"/>
      <c r="D166" s="149"/>
      <c r="E166" s="153"/>
      <c r="F166" s="149"/>
      <c r="G166" s="150"/>
      <c r="H166" s="150"/>
      <c r="I166" s="150"/>
    </row>
    <row r="167" spans="2:9" ht="19.5" customHeight="1">
      <c r="B167" s="171"/>
      <c r="C167" s="138"/>
      <c r="D167" s="149"/>
      <c r="E167" s="153"/>
      <c r="F167" s="149"/>
      <c r="G167" s="150"/>
      <c r="H167" s="150"/>
      <c r="I167" s="150"/>
    </row>
    <row r="168" spans="2:9" ht="19.5" customHeight="1">
      <c r="B168" s="171"/>
      <c r="C168" s="138"/>
      <c r="D168" s="149"/>
      <c r="E168" s="153"/>
      <c r="F168" s="149"/>
      <c r="G168" s="150"/>
      <c r="H168" s="150"/>
      <c r="I168" s="150"/>
    </row>
    <row r="169" spans="2:9" ht="19.5" customHeight="1">
      <c r="B169" s="171"/>
      <c r="C169" s="138"/>
      <c r="D169" s="149"/>
      <c r="E169" s="153"/>
      <c r="F169" s="149"/>
      <c r="G169" s="150"/>
      <c r="H169" s="150"/>
      <c r="I169" s="150"/>
    </row>
    <row r="170" spans="2:9" ht="19.5" customHeight="1">
      <c r="B170" s="171"/>
      <c r="C170" s="138"/>
      <c r="D170" s="149"/>
      <c r="E170" s="153"/>
      <c r="F170" s="149"/>
      <c r="G170" s="150"/>
      <c r="H170" s="150"/>
      <c r="I170" s="150"/>
    </row>
    <row r="171" spans="2:9" ht="19.5" customHeight="1">
      <c r="B171" s="171"/>
      <c r="C171" s="138"/>
      <c r="D171" s="149"/>
      <c r="E171" s="153"/>
      <c r="F171" s="149"/>
      <c r="G171" s="150"/>
      <c r="H171" s="150"/>
      <c r="I171" s="150"/>
    </row>
    <row r="172" spans="2:9" ht="19.5" customHeight="1">
      <c r="B172" s="171"/>
      <c r="C172" s="138"/>
      <c r="D172" s="149"/>
      <c r="E172" s="153"/>
      <c r="F172" s="149"/>
      <c r="G172" s="150"/>
      <c r="H172" s="150"/>
      <c r="I172" s="150"/>
    </row>
    <row r="173" spans="2:9" ht="19.5" customHeight="1">
      <c r="B173" s="171"/>
      <c r="C173" s="138"/>
      <c r="D173" s="149"/>
      <c r="E173" s="153"/>
      <c r="F173" s="149"/>
      <c r="G173" s="150"/>
      <c r="H173" s="150"/>
      <c r="I173" s="150"/>
    </row>
    <row r="174" spans="2:9" ht="19.5" customHeight="1">
      <c r="B174" s="171"/>
      <c r="C174" s="138"/>
      <c r="D174" s="149"/>
      <c r="E174" s="153"/>
      <c r="F174" s="149"/>
      <c r="G174" s="150"/>
      <c r="H174" s="150"/>
      <c r="I174" s="150"/>
    </row>
    <row r="175" spans="2:9" ht="19.5" customHeight="1">
      <c r="B175" s="171"/>
      <c r="C175" s="138"/>
      <c r="D175" s="149"/>
      <c r="E175" s="153"/>
      <c r="F175" s="149"/>
      <c r="G175" s="150"/>
      <c r="H175" s="150"/>
      <c r="I175" s="150"/>
    </row>
    <row r="176" spans="2:9" ht="19.5" customHeight="1">
      <c r="B176" s="171"/>
      <c r="C176" s="138"/>
      <c r="D176" s="149"/>
      <c r="E176" s="153"/>
      <c r="F176" s="149"/>
      <c r="G176" s="150"/>
      <c r="H176" s="150"/>
      <c r="I176" s="150"/>
    </row>
    <row r="177" spans="2:9" ht="19.5" customHeight="1">
      <c r="B177" s="171"/>
      <c r="C177" s="138"/>
      <c r="D177" s="149"/>
      <c r="E177" s="153"/>
      <c r="F177" s="149"/>
      <c r="G177" s="150"/>
      <c r="H177" s="150"/>
      <c r="I177" s="150"/>
    </row>
    <row r="178" spans="2:9" ht="19.5" customHeight="1">
      <c r="B178" s="171"/>
      <c r="C178" s="138"/>
      <c r="D178" s="149"/>
      <c r="E178" s="153"/>
      <c r="F178" s="149"/>
      <c r="G178" s="150"/>
      <c r="H178" s="150"/>
      <c r="I178" s="150"/>
    </row>
    <row r="179" spans="2:9" ht="19.5" customHeight="1">
      <c r="B179" s="171"/>
      <c r="C179" s="138"/>
      <c r="D179" s="149"/>
      <c r="E179" s="153"/>
      <c r="F179" s="149"/>
      <c r="G179" s="150"/>
      <c r="H179" s="150"/>
      <c r="I179" s="150"/>
    </row>
    <row r="180" spans="2:9" ht="19.5" customHeight="1">
      <c r="B180" s="171"/>
      <c r="C180" s="138"/>
      <c r="D180" s="149"/>
      <c r="E180" s="153"/>
      <c r="F180" s="149"/>
      <c r="G180" s="150"/>
      <c r="H180" s="150"/>
      <c r="I180" s="150"/>
    </row>
    <row r="181" spans="2:9" ht="19.5" customHeight="1">
      <c r="B181" s="171"/>
      <c r="C181" s="138"/>
      <c r="D181" s="149"/>
      <c r="E181" s="153"/>
      <c r="F181" s="149"/>
      <c r="G181" s="150"/>
      <c r="H181" s="150"/>
      <c r="I181" s="150"/>
    </row>
    <row r="182" spans="2:9" ht="19.5" customHeight="1">
      <c r="B182" s="171"/>
      <c r="C182" s="138"/>
      <c r="D182" s="149"/>
      <c r="E182" s="153"/>
      <c r="F182" s="149"/>
      <c r="G182" s="150"/>
      <c r="H182" s="150"/>
      <c r="I182" s="150"/>
    </row>
    <row r="183" spans="2:9" ht="19.5" customHeight="1">
      <c r="B183" s="171"/>
      <c r="C183" s="138"/>
      <c r="D183" s="149"/>
      <c r="E183" s="153"/>
      <c r="F183" s="149"/>
      <c r="G183" s="150"/>
      <c r="H183" s="150"/>
      <c r="I183" s="150"/>
    </row>
    <row r="184" spans="2:9" ht="19.5" customHeight="1">
      <c r="B184" s="171"/>
      <c r="C184" s="138"/>
      <c r="D184" s="149"/>
      <c r="E184" s="153"/>
      <c r="F184" s="149"/>
      <c r="G184" s="150"/>
      <c r="H184" s="150"/>
      <c r="I184" s="150"/>
    </row>
    <row r="185" spans="2:9" ht="19.5" customHeight="1">
      <c r="B185" s="171"/>
      <c r="C185" s="138"/>
      <c r="D185" s="149"/>
      <c r="E185" s="153"/>
      <c r="F185" s="149"/>
      <c r="G185" s="150"/>
      <c r="H185" s="150"/>
      <c r="I185" s="150"/>
    </row>
    <row r="186" spans="2:9" ht="19.5" customHeight="1">
      <c r="B186" s="171"/>
      <c r="C186" s="138"/>
      <c r="D186" s="149"/>
      <c r="E186" s="153"/>
      <c r="F186" s="149"/>
      <c r="G186" s="150"/>
      <c r="H186" s="150"/>
      <c r="I186" s="150"/>
    </row>
    <row r="187" spans="2:9" ht="19.5" customHeight="1">
      <c r="B187" s="171"/>
      <c r="C187" s="138"/>
      <c r="D187" s="149"/>
      <c r="E187" s="153"/>
      <c r="F187" s="149"/>
      <c r="G187" s="150"/>
      <c r="H187" s="150"/>
      <c r="I187" s="150"/>
    </row>
    <row r="188" spans="2:9" ht="19.5" customHeight="1">
      <c r="B188" s="171"/>
      <c r="C188" s="138"/>
      <c r="D188" s="149"/>
      <c r="E188" s="153"/>
      <c r="F188" s="149"/>
      <c r="G188" s="150"/>
      <c r="H188" s="150"/>
      <c r="I188" s="150"/>
    </row>
    <row r="189" spans="2:9" ht="19.5" customHeight="1">
      <c r="B189" s="171"/>
      <c r="C189" s="138"/>
      <c r="D189" s="149"/>
      <c r="E189" s="153"/>
      <c r="F189" s="149"/>
      <c r="G189" s="150"/>
      <c r="H189" s="150"/>
      <c r="I189" s="150"/>
    </row>
    <row r="190" spans="2:9" ht="19.5" customHeight="1">
      <c r="B190" s="171"/>
      <c r="C190" s="138"/>
      <c r="D190" s="149"/>
      <c r="E190" s="153"/>
      <c r="F190" s="149"/>
      <c r="G190" s="150"/>
      <c r="H190" s="150"/>
      <c r="I190" s="150"/>
    </row>
    <row r="191" spans="2:9" ht="19.5" customHeight="1">
      <c r="B191" s="171"/>
      <c r="C191" s="138"/>
      <c r="D191" s="149"/>
      <c r="E191" s="153"/>
      <c r="F191" s="149"/>
      <c r="G191" s="150"/>
      <c r="H191" s="150"/>
      <c r="I191" s="150"/>
    </row>
    <row r="192" spans="2:9" ht="19.5" customHeight="1">
      <c r="B192" s="171"/>
      <c r="C192" s="138"/>
      <c r="D192" s="149"/>
      <c r="E192" s="153"/>
      <c r="F192" s="149"/>
      <c r="G192" s="150"/>
      <c r="H192" s="150"/>
      <c r="I192" s="150"/>
    </row>
    <row r="193" spans="2:9" ht="19.5" customHeight="1">
      <c r="B193" s="171"/>
      <c r="C193" s="138"/>
      <c r="D193" s="149"/>
      <c r="E193" s="153"/>
      <c r="F193" s="149"/>
      <c r="G193" s="150"/>
      <c r="H193" s="150"/>
      <c r="I193" s="150"/>
    </row>
    <row r="194" spans="2:9" ht="19.5" customHeight="1">
      <c r="B194" s="171"/>
      <c r="C194" s="138"/>
      <c r="D194" s="149"/>
      <c r="E194" s="153"/>
      <c r="F194" s="149"/>
      <c r="G194" s="150"/>
      <c r="H194" s="150"/>
      <c r="I194" s="150"/>
    </row>
    <row r="195" spans="2:9" ht="19.5" customHeight="1">
      <c r="B195" s="171"/>
      <c r="C195" s="138"/>
      <c r="D195" s="149"/>
      <c r="E195" s="153"/>
      <c r="F195" s="149"/>
      <c r="G195" s="150"/>
      <c r="H195" s="150"/>
      <c r="I195" s="150"/>
    </row>
    <row r="196" spans="2:9" ht="19.5" customHeight="1">
      <c r="B196" s="171"/>
      <c r="C196" s="138"/>
      <c r="D196" s="149"/>
      <c r="E196" s="153"/>
      <c r="F196" s="149"/>
      <c r="G196" s="150"/>
      <c r="H196" s="150"/>
      <c r="I196" s="150"/>
    </row>
    <row r="197" spans="2:9" ht="19.5" customHeight="1">
      <c r="B197" s="171"/>
      <c r="C197" s="138"/>
      <c r="D197" s="149"/>
      <c r="E197" s="153"/>
      <c r="F197" s="149"/>
      <c r="G197" s="150"/>
      <c r="H197" s="150"/>
      <c r="I197" s="150"/>
    </row>
    <row r="198" spans="2:9" ht="19.5" customHeight="1">
      <c r="B198" s="171"/>
      <c r="C198" s="138"/>
      <c r="D198" s="149"/>
      <c r="E198" s="153"/>
      <c r="F198" s="149"/>
      <c r="G198" s="150"/>
      <c r="H198" s="150"/>
      <c r="I198" s="150"/>
    </row>
    <row r="199" spans="2:9" ht="19.5" customHeight="1">
      <c r="B199" s="171"/>
      <c r="C199" s="138"/>
      <c r="D199" s="149"/>
      <c r="E199" s="153"/>
      <c r="F199" s="149"/>
      <c r="G199" s="150"/>
      <c r="H199" s="150"/>
      <c r="I199" s="150"/>
    </row>
    <row r="200" spans="2:9" ht="19.5" customHeight="1">
      <c r="B200" s="171"/>
      <c r="C200" s="138"/>
      <c r="D200" s="149"/>
      <c r="E200" s="153"/>
      <c r="F200" s="149"/>
      <c r="G200" s="150"/>
      <c r="H200" s="150"/>
      <c r="I200" s="150"/>
    </row>
    <row r="201" spans="2:9" ht="19.5" customHeight="1">
      <c r="B201" s="171"/>
      <c r="C201" s="138"/>
      <c r="D201" s="149"/>
      <c r="E201" s="153"/>
      <c r="F201" s="149"/>
      <c r="G201" s="150"/>
      <c r="H201" s="150"/>
      <c r="I201" s="150"/>
    </row>
    <row r="202" spans="2:9" ht="19.5" customHeight="1">
      <c r="B202" s="171"/>
      <c r="C202" s="138"/>
      <c r="D202" s="149"/>
      <c r="E202" s="153"/>
      <c r="F202" s="149"/>
      <c r="G202" s="150"/>
      <c r="H202" s="150"/>
      <c r="I202" s="150"/>
    </row>
    <row r="203" spans="2:9" ht="19.5" customHeight="1">
      <c r="B203" s="171"/>
      <c r="C203" s="138"/>
      <c r="D203" s="149"/>
      <c r="E203" s="153"/>
      <c r="F203" s="149"/>
      <c r="G203" s="150"/>
      <c r="H203" s="150"/>
      <c r="I203" s="150"/>
    </row>
    <row r="204" spans="2:9" ht="19.5" customHeight="1">
      <c r="B204" s="171"/>
      <c r="C204" s="138"/>
      <c r="D204" s="149"/>
      <c r="E204" s="153"/>
      <c r="F204" s="149"/>
      <c r="G204" s="150"/>
      <c r="H204" s="150"/>
      <c r="I204" s="150"/>
    </row>
    <row r="205" spans="2:9" ht="19.5" customHeight="1">
      <c r="B205" s="171"/>
      <c r="C205" s="138"/>
      <c r="D205" s="149"/>
      <c r="E205" s="153"/>
      <c r="F205" s="149"/>
      <c r="G205" s="150"/>
      <c r="H205" s="150"/>
      <c r="I205" s="150"/>
    </row>
    <row r="206" spans="2:9" ht="19.5" customHeight="1">
      <c r="B206" s="171"/>
      <c r="C206" s="138"/>
      <c r="D206" s="149"/>
      <c r="E206" s="153"/>
      <c r="F206" s="149"/>
      <c r="G206" s="150"/>
      <c r="H206" s="150"/>
      <c r="I206" s="150"/>
    </row>
    <row r="207" spans="2:9" ht="19.5" customHeight="1">
      <c r="B207" s="171"/>
      <c r="C207" s="138"/>
      <c r="D207" s="149"/>
      <c r="E207" s="153"/>
      <c r="F207" s="149"/>
      <c r="G207" s="150"/>
      <c r="H207" s="150"/>
      <c r="I207" s="150"/>
    </row>
    <row r="208" spans="2:9" ht="19.5" customHeight="1">
      <c r="B208" s="171"/>
      <c r="C208" s="138"/>
      <c r="D208" s="149"/>
      <c r="E208" s="153"/>
      <c r="F208" s="149"/>
      <c r="G208" s="150"/>
      <c r="H208" s="150"/>
      <c r="I208" s="150"/>
    </row>
    <row r="209" spans="2:9" ht="19.5" customHeight="1">
      <c r="B209" s="171"/>
      <c r="C209" s="138"/>
      <c r="D209" s="149"/>
      <c r="E209" s="153"/>
      <c r="F209" s="149"/>
      <c r="G209" s="150"/>
      <c r="H209" s="150"/>
      <c r="I209" s="150"/>
    </row>
    <row r="210" spans="2:9" ht="19.5" customHeight="1">
      <c r="B210" s="171"/>
      <c r="C210" s="138"/>
      <c r="D210" s="149"/>
      <c r="E210" s="153"/>
      <c r="F210" s="149"/>
      <c r="G210" s="150"/>
      <c r="H210" s="150"/>
      <c r="I210" s="150"/>
    </row>
    <row r="211" spans="2:9" ht="19.5" customHeight="1">
      <c r="B211" s="171"/>
      <c r="C211" s="138"/>
      <c r="D211" s="149"/>
      <c r="E211" s="153"/>
      <c r="F211" s="149"/>
      <c r="G211" s="150"/>
      <c r="H211" s="150"/>
      <c r="I211" s="150"/>
    </row>
    <row r="212" spans="2:9" ht="19.5" customHeight="1">
      <c r="B212" s="171"/>
      <c r="C212" s="138"/>
      <c r="D212" s="149"/>
      <c r="E212" s="153"/>
      <c r="F212" s="149"/>
      <c r="G212" s="150"/>
      <c r="H212" s="150"/>
      <c r="I212" s="150"/>
    </row>
    <row r="213" spans="2:9" ht="19.5" customHeight="1">
      <c r="B213" s="171"/>
      <c r="C213" s="138"/>
      <c r="D213" s="149"/>
      <c r="E213" s="153"/>
      <c r="F213" s="149"/>
      <c r="G213" s="150"/>
      <c r="H213" s="150"/>
      <c r="I213" s="150"/>
    </row>
    <row r="214" spans="2:9" ht="19.5" customHeight="1">
      <c r="B214" s="171"/>
      <c r="C214" s="138"/>
      <c r="D214" s="149"/>
      <c r="E214" s="153"/>
      <c r="F214" s="149"/>
      <c r="G214" s="150"/>
      <c r="H214" s="150"/>
      <c r="I214" s="150"/>
    </row>
    <row r="215" spans="2:9" ht="19.5" customHeight="1">
      <c r="B215" s="171"/>
      <c r="C215" s="138"/>
      <c r="D215" s="149"/>
      <c r="E215" s="153"/>
      <c r="F215" s="149"/>
      <c r="G215" s="150"/>
      <c r="H215" s="150"/>
      <c r="I215" s="150"/>
    </row>
    <row r="216" spans="2:9" ht="19.5" customHeight="1">
      <c r="B216" s="171"/>
      <c r="C216" s="138"/>
      <c r="D216" s="149"/>
      <c r="E216" s="153"/>
      <c r="F216" s="149"/>
      <c r="G216" s="150"/>
      <c r="H216" s="150"/>
      <c r="I216" s="150"/>
    </row>
    <row r="217" spans="2:9" ht="19.5" customHeight="1">
      <c r="B217" s="171"/>
      <c r="C217" s="138"/>
      <c r="D217" s="149"/>
      <c r="E217" s="153"/>
      <c r="F217" s="149"/>
      <c r="G217" s="150"/>
      <c r="H217" s="150"/>
      <c r="I217" s="150"/>
    </row>
    <row r="218" spans="2:9" ht="19.5" customHeight="1">
      <c r="B218" s="171"/>
      <c r="C218" s="138"/>
      <c r="D218" s="149"/>
      <c r="E218" s="153"/>
      <c r="F218" s="149"/>
      <c r="G218" s="150"/>
      <c r="H218" s="150"/>
      <c r="I218" s="150"/>
    </row>
    <row r="219" spans="2:9" ht="19.5" customHeight="1">
      <c r="B219" s="171"/>
      <c r="C219" s="138"/>
      <c r="D219" s="149"/>
      <c r="E219" s="153"/>
      <c r="F219" s="149"/>
      <c r="G219" s="150"/>
      <c r="H219" s="150"/>
      <c r="I219" s="150"/>
    </row>
    <row r="220" spans="2:9" ht="19.5" customHeight="1">
      <c r="B220" s="171"/>
      <c r="C220" s="138"/>
      <c r="D220" s="149"/>
      <c r="E220" s="153"/>
      <c r="F220" s="149"/>
      <c r="G220" s="150"/>
      <c r="H220" s="150"/>
      <c r="I220" s="150"/>
    </row>
    <row r="221" spans="2:9" ht="19.5" customHeight="1">
      <c r="B221" s="171"/>
      <c r="C221" s="138"/>
      <c r="D221" s="149"/>
      <c r="E221" s="153"/>
      <c r="F221" s="149"/>
      <c r="G221" s="150"/>
      <c r="H221" s="150"/>
      <c r="I221" s="150"/>
    </row>
    <row r="222" spans="2:9" ht="19.5" customHeight="1">
      <c r="B222" s="171"/>
      <c r="C222" s="138"/>
      <c r="D222" s="149"/>
      <c r="E222" s="153"/>
      <c r="F222" s="149"/>
      <c r="G222" s="150"/>
      <c r="H222" s="150"/>
      <c r="I222" s="150"/>
    </row>
    <row r="223" spans="2:9" ht="19.5" customHeight="1">
      <c r="B223" s="171"/>
      <c r="C223" s="138"/>
      <c r="D223" s="149"/>
      <c r="E223" s="153"/>
      <c r="F223" s="149"/>
      <c r="G223" s="150"/>
      <c r="H223" s="150"/>
      <c r="I223" s="150"/>
    </row>
    <row r="224" spans="2:9" ht="19.5" customHeight="1">
      <c r="B224" s="171"/>
      <c r="C224" s="138"/>
      <c r="D224" s="149"/>
      <c r="E224" s="153"/>
      <c r="F224" s="149"/>
      <c r="G224" s="150"/>
      <c r="H224" s="150"/>
      <c r="I224" s="150"/>
    </row>
    <row r="225" spans="2:9" ht="19.5" customHeight="1">
      <c r="B225" s="171"/>
      <c r="C225" s="138"/>
      <c r="D225" s="149"/>
      <c r="E225" s="153"/>
      <c r="F225" s="149"/>
      <c r="G225" s="150"/>
      <c r="H225" s="150"/>
      <c r="I225" s="150"/>
    </row>
    <row r="226" spans="2:9" ht="19.5" customHeight="1">
      <c r="B226" s="171"/>
      <c r="C226" s="138"/>
      <c r="D226" s="149"/>
      <c r="E226" s="153"/>
      <c r="F226" s="149"/>
      <c r="G226" s="150"/>
      <c r="H226" s="150"/>
      <c r="I226" s="150"/>
    </row>
    <row r="227" spans="2:9" ht="19.5" customHeight="1">
      <c r="B227" s="171"/>
      <c r="C227" s="138"/>
      <c r="D227" s="149"/>
      <c r="E227" s="153"/>
      <c r="F227" s="149"/>
      <c r="G227" s="150"/>
      <c r="H227" s="150"/>
      <c r="I227" s="150"/>
    </row>
    <row r="228" spans="2:9" ht="19.5" customHeight="1">
      <c r="B228" s="171"/>
      <c r="C228" s="138"/>
      <c r="D228" s="149"/>
      <c r="E228" s="153"/>
      <c r="F228" s="149"/>
      <c r="G228" s="150"/>
      <c r="H228" s="150"/>
      <c r="I228" s="150"/>
    </row>
    <row r="229" spans="2:9" ht="19.5" customHeight="1">
      <c r="B229" s="171"/>
      <c r="C229" s="138"/>
      <c r="D229" s="149"/>
      <c r="E229" s="153"/>
      <c r="F229" s="149"/>
      <c r="G229" s="150"/>
      <c r="H229" s="150"/>
      <c r="I229" s="150"/>
    </row>
    <row r="230" spans="2:9" ht="19.5" customHeight="1">
      <c r="B230" s="171"/>
      <c r="C230" s="138"/>
      <c r="D230" s="149"/>
      <c r="E230" s="153"/>
      <c r="F230" s="149"/>
      <c r="G230" s="150"/>
      <c r="H230" s="150"/>
      <c r="I230" s="150"/>
    </row>
    <row r="231" spans="2:9" ht="19.5" customHeight="1">
      <c r="B231" s="171"/>
      <c r="C231" s="138"/>
      <c r="D231" s="149"/>
      <c r="E231" s="153"/>
      <c r="F231" s="149"/>
      <c r="G231" s="150"/>
      <c r="H231" s="150"/>
      <c r="I231" s="150"/>
    </row>
    <row r="232" spans="2:9" ht="19.5" customHeight="1">
      <c r="B232" s="171"/>
      <c r="C232" s="138"/>
      <c r="D232" s="149"/>
      <c r="E232" s="153"/>
      <c r="F232" s="149"/>
      <c r="G232" s="150"/>
      <c r="H232" s="150"/>
      <c r="I232" s="150"/>
    </row>
    <row r="233" spans="2:9" ht="19.5" customHeight="1">
      <c r="B233" s="171"/>
      <c r="C233" s="138"/>
      <c r="D233" s="149"/>
      <c r="E233" s="153"/>
      <c r="F233" s="149"/>
      <c r="G233" s="150"/>
      <c r="H233" s="150"/>
      <c r="I233" s="150"/>
    </row>
    <row r="234" spans="2:9" ht="19.5" customHeight="1">
      <c r="B234" s="171"/>
      <c r="C234" s="138"/>
      <c r="D234" s="149"/>
      <c r="E234" s="153"/>
      <c r="F234" s="149"/>
      <c r="G234" s="150"/>
      <c r="H234" s="150"/>
      <c r="I234" s="150"/>
    </row>
    <row r="235" spans="2:9" ht="19.5" customHeight="1">
      <c r="B235" s="171"/>
      <c r="C235" s="138"/>
      <c r="D235" s="149"/>
      <c r="E235" s="153"/>
      <c r="F235" s="149"/>
      <c r="G235" s="150"/>
      <c r="H235" s="150"/>
      <c r="I235" s="150"/>
    </row>
    <row r="236" spans="2:11" s="85" customFormat="1" ht="19.5" customHeight="1">
      <c r="B236" s="171"/>
      <c r="C236" s="138"/>
      <c r="D236" s="149"/>
      <c r="E236" s="153"/>
      <c r="F236" s="149"/>
      <c r="G236" s="150"/>
      <c r="H236" s="150"/>
      <c r="I236" s="150"/>
      <c r="J236" s="154"/>
      <c r="K236" s="154"/>
    </row>
    <row r="237" spans="2:9" ht="19.5" customHeight="1">
      <c r="B237" s="171"/>
      <c r="C237" s="138"/>
      <c r="D237" s="149"/>
      <c r="E237" s="153"/>
      <c r="F237" s="149"/>
      <c r="G237" s="150"/>
      <c r="H237" s="150"/>
      <c r="I237" s="150"/>
    </row>
    <row r="238" spans="2:9" ht="19.5" customHeight="1">
      <c r="B238" s="171"/>
      <c r="C238" s="138"/>
      <c r="D238" s="149"/>
      <c r="E238" s="153"/>
      <c r="F238" s="149"/>
      <c r="G238" s="150"/>
      <c r="H238" s="150"/>
      <c r="I238" s="150"/>
    </row>
    <row r="239" spans="2:9" ht="19.5" customHeight="1">
      <c r="B239" s="171"/>
      <c r="C239" s="138"/>
      <c r="D239" s="149"/>
      <c r="E239" s="153"/>
      <c r="F239" s="149"/>
      <c r="G239" s="150"/>
      <c r="H239" s="150"/>
      <c r="I239" s="150"/>
    </row>
    <row r="240" spans="2:9" ht="19.5" customHeight="1">
      <c r="B240" s="171"/>
      <c r="C240" s="138"/>
      <c r="D240" s="149"/>
      <c r="E240" s="153"/>
      <c r="F240" s="149"/>
      <c r="G240" s="150"/>
      <c r="H240" s="150"/>
      <c r="I240" s="150"/>
    </row>
    <row r="241" spans="2:9" ht="19.5" customHeight="1">
      <c r="B241" s="171"/>
      <c r="C241" s="138"/>
      <c r="D241" s="149"/>
      <c r="E241" s="153"/>
      <c r="F241" s="149"/>
      <c r="G241" s="150"/>
      <c r="H241" s="150"/>
      <c r="I241" s="150"/>
    </row>
    <row r="242" spans="2:9" ht="19.5" customHeight="1">
      <c r="B242" s="171"/>
      <c r="C242" s="138"/>
      <c r="D242" s="149"/>
      <c r="E242" s="153"/>
      <c r="F242" s="149"/>
      <c r="G242" s="150"/>
      <c r="H242" s="150"/>
      <c r="I242" s="150"/>
    </row>
    <row r="243" spans="2:9" ht="19.5" customHeight="1">
      <c r="B243" s="171"/>
      <c r="C243" s="138"/>
      <c r="D243" s="149"/>
      <c r="E243" s="153"/>
      <c r="F243" s="149"/>
      <c r="G243" s="150"/>
      <c r="H243" s="150"/>
      <c r="I243" s="150"/>
    </row>
    <row r="244" spans="2:9" ht="19.5" customHeight="1">
      <c r="B244" s="171"/>
      <c r="C244" s="138"/>
      <c r="D244" s="149"/>
      <c r="E244" s="153"/>
      <c r="F244" s="149"/>
      <c r="G244" s="150"/>
      <c r="H244" s="150"/>
      <c r="I244" s="150"/>
    </row>
    <row r="245" spans="2:9" ht="19.5" customHeight="1">
      <c r="B245" s="171"/>
      <c r="C245" s="138"/>
      <c r="D245" s="149"/>
      <c r="E245" s="153"/>
      <c r="F245" s="149"/>
      <c r="G245" s="150"/>
      <c r="H245" s="150"/>
      <c r="I245" s="150"/>
    </row>
    <row r="246" spans="2:9" ht="19.5" customHeight="1">
      <c r="B246" s="171"/>
      <c r="C246" s="138"/>
      <c r="D246" s="149"/>
      <c r="E246" s="153"/>
      <c r="F246" s="149"/>
      <c r="G246" s="150"/>
      <c r="H246" s="150"/>
      <c r="I246" s="150"/>
    </row>
    <row r="247" spans="2:9" ht="19.5" customHeight="1">
      <c r="B247" s="171"/>
      <c r="C247" s="138"/>
      <c r="D247" s="149"/>
      <c r="E247" s="153"/>
      <c r="F247" s="149"/>
      <c r="G247" s="150"/>
      <c r="H247" s="150"/>
      <c r="I247" s="150"/>
    </row>
    <row r="248" spans="2:9" ht="19.5" customHeight="1">
      <c r="B248" s="171"/>
      <c r="C248" s="138"/>
      <c r="D248" s="149"/>
      <c r="E248" s="153"/>
      <c r="F248" s="149"/>
      <c r="G248" s="150"/>
      <c r="H248" s="150"/>
      <c r="I248" s="150"/>
    </row>
    <row r="249" spans="2:9" ht="19.5" customHeight="1">
      <c r="B249" s="171"/>
      <c r="C249" s="138"/>
      <c r="D249" s="149"/>
      <c r="E249" s="153"/>
      <c r="F249" s="149"/>
      <c r="G249" s="150"/>
      <c r="H249" s="150"/>
      <c r="I249" s="150"/>
    </row>
    <row r="250" spans="2:9" ht="19.5" customHeight="1">
      <c r="B250" s="171"/>
      <c r="C250" s="138"/>
      <c r="D250" s="149"/>
      <c r="E250" s="153"/>
      <c r="F250" s="149"/>
      <c r="G250" s="150"/>
      <c r="H250" s="150"/>
      <c r="I250" s="150"/>
    </row>
    <row r="251" spans="2:9" ht="19.5" customHeight="1">
      <c r="B251" s="171"/>
      <c r="C251" s="138"/>
      <c r="D251" s="149"/>
      <c r="E251" s="153"/>
      <c r="F251" s="149"/>
      <c r="G251" s="150"/>
      <c r="H251" s="150"/>
      <c r="I251" s="150"/>
    </row>
    <row r="252" spans="2:9" ht="19.5" customHeight="1">
      <c r="B252" s="171"/>
      <c r="C252" s="138"/>
      <c r="D252" s="149"/>
      <c r="E252" s="153"/>
      <c r="F252" s="149"/>
      <c r="G252" s="150"/>
      <c r="H252" s="150"/>
      <c r="I252" s="150"/>
    </row>
    <row r="253" spans="2:9" ht="19.5" customHeight="1">
      <c r="B253" s="171"/>
      <c r="C253" s="138"/>
      <c r="D253" s="149"/>
      <c r="E253" s="153"/>
      <c r="F253" s="149"/>
      <c r="G253" s="150"/>
      <c r="H253" s="150"/>
      <c r="I253" s="150"/>
    </row>
    <row r="254" spans="2:9" ht="19.5" customHeight="1">
      <c r="B254" s="171"/>
      <c r="C254" s="138"/>
      <c r="D254" s="149"/>
      <c r="E254" s="153"/>
      <c r="F254" s="149"/>
      <c r="G254" s="150"/>
      <c r="H254" s="150"/>
      <c r="I254" s="150"/>
    </row>
    <row r="255" spans="2:9" ht="19.5" customHeight="1">
      <c r="B255" s="171"/>
      <c r="C255" s="138"/>
      <c r="D255" s="149"/>
      <c r="E255" s="153"/>
      <c r="F255" s="149"/>
      <c r="G255" s="150"/>
      <c r="H255" s="150"/>
      <c r="I255" s="150"/>
    </row>
    <row r="256" spans="2:9" ht="19.5" customHeight="1">
      <c r="B256" s="171"/>
      <c r="C256" s="138"/>
      <c r="D256" s="149"/>
      <c r="E256" s="153"/>
      <c r="F256" s="149"/>
      <c r="G256" s="150"/>
      <c r="H256" s="150"/>
      <c r="I256" s="150"/>
    </row>
    <row r="257" spans="2:9" ht="19.5" customHeight="1">
      <c r="B257" s="171"/>
      <c r="C257" s="138"/>
      <c r="D257" s="149"/>
      <c r="E257" s="153"/>
      <c r="F257" s="149"/>
      <c r="G257" s="150"/>
      <c r="H257" s="150"/>
      <c r="I257" s="150"/>
    </row>
    <row r="258" spans="2:9" ht="19.5" customHeight="1">
      <c r="B258" s="171"/>
      <c r="C258" s="138"/>
      <c r="D258" s="149"/>
      <c r="E258" s="153"/>
      <c r="F258" s="149"/>
      <c r="G258" s="150"/>
      <c r="H258" s="150"/>
      <c r="I258" s="150"/>
    </row>
    <row r="259" spans="2:9" ht="19.5" customHeight="1">
      <c r="B259" s="171"/>
      <c r="C259" s="138"/>
      <c r="D259" s="149"/>
      <c r="E259" s="153"/>
      <c r="F259" s="149"/>
      <c r="G259" s="150"/>
      <c r="H259" s="150"/>
      <c r="I259" s="150"/>
    </row>
    <row r="260" spans="2:9" ht="19.5" customHeight="1">
      <c r="B260" s="171"/>
      <c r="C260" s="138"/>
      <c r="D260" s="149"/>
      <c r="E260" s="153"/>
      <c r="F260" s="149"/>
      <c r="G260" s="150"/>
      <c r="H260" s="150"/>
      <c r="I260" s="150"/>
    </row>
    <row r="261" spans="2:9" ht="19.5" customHeight="1">
      <c r="B261" s="171"/>
      <c r="C261" s="138"/>
      <c r="D261" s="149"/>
      <c r="E261" s="153"/>
      <c r="F261" s="149"/>
      <c r="G261" s="150"/>
      <c r="H261" s="150"/>
      <c r="I261" s="150"/>
    </row>
    <row r="262" spans="2:9" ht="19.5" customHeight="1">
      <c r="B262" s="171"/>
      <c r="C262" s="138"/>
      <c r="D262" s="149"/>
      <c r="E262" s="153"/>
      <c r="F262" s="149"/>
      <c r="G262" s="150"/>
      <c r="H262" s="150"/>
      <c r="I262" s="150"/>
    </row>
    <row r="263" spans="2:9" ht="19.5" customHeight="1">
      <c r="B263" s="171"/>
      <c r="C263" s="138"/>
      <c r="D263" s="149"/>
      <c r="E263" s="153"/>
      <c r="F263" s="149"/>
      <c r="G263" s="150"/>
      <c r="H263" s="150"/>
      <c r="I263" s="150"/>
    </row>
    <row r="264" spans="2:9" ht="19.5" customHeight="1">
      <c r="B264" s="171"/>
      <c r="C264" s="138"/>
      <c r="D264" s="149"/>
      <c r="E264" s="153"/>
      <c r="F264" s="149"/>
      <c r="G264" s="150"/>
      <c r="H264" s="150"/>
      <c r="I264" s="150"/>
    </row>
    <row r="265" spans="2:9" ht="19.5" customHeight="1">
      <c r="B265" s="171"/>
      <c r="C265" s="138"/>
      <c r="D265" s="149"/>
      <c r="E265" s="153"/>
      <c r="F265" s="149"/>
      <c r="G265" s="150"/>
      <c r="H265" s="150"/>
      <c r="I265" s="150"/>
    </row>
    <row r="266" spans="2:9" ht="19.5" customHeight="1">
      <c r="B266" s="171"/>
      <c r="C266" s="138"/>
      <c r="D266" s="149"/>
      <c r="E266" s="153"/>
      <c r="F266" s="149"/>
      <c r="G266" s="150"/>
      <c r="H266" s="150"/>
      <c r="I266" s="150"/>
    </row>
    <row r="267" spans="2:9" ht="19.5" customHeight="1">
      <c r="B267" s="171"/>
      <c r="C267" s="138"/>
      <c r="D267" s="149"/>
      <c r="E267" s="153"/>
      <c r="F267" s="149"/>
      <c r="G267" s="150"/>
      <c r="H267" s="150"/>
      <c r="I267" s="150"/>
    </row>
    <row r="268" spans="2:9" ht="19.5" customHeight="1">
      <c r="B268" s="171"/>
      <c r="C268" s="138"/>
      <c r="D268" s="149"/>
      <c r="E268" s="153"/>
      <c r="F268" s="149"/>
      <c r="G268" s="150"/>
      <c r="H268" s="150"/>
      <c r="I268" s="150"/>
    </row>
    <row r="269" spans="2:9" ht="19.5" customHeight="1">
      <c r="B269" s="171"/>
      <c r="C269" s="138"/>
      <c r="D269" s="149"/>
      <c r="E269" s="153"/>
      <c r="F269" s="149"/>
      <c r="G269" s="150"/>
      <c r="H269" s="150"/>
      <c r="I269" s="150"/>
    </row>
    <row r="270" spans="2:9" ht="19.5" customHeight="1">
      <c r="B270" s="171"/>
      <c r="C270" s="138"/>
      <c r="D270" s="149"/>
      <c r="E270" s="153"/>
      <c r="F270" s="149"/>
      <c r="G270" s="150"/>
      <c r="H270" s="150"/>
      <c r="I270" s="150"/>
    </row>
    <row r="271" spans="2:9" ht="19.5" customHeight="1">
      <c r="B271" s="171"/>
      <c r="C271" s="138"/>
      <c r="D271" s="149"/>
      <c r="E271" s="153"/>
      <c r="F271" s="149"/>
      <c r="G271" s="150"/>
      <c r="H271" s="150"/>
      <c r="I271" s="150"/>
    </row>
    <row r="272" spans="2:9" ht="19.5" customHeight="1">
      <c r="B272" s="171"/>
      <c r="C272" s="138"/>
      <c r="D272" s="149"/>
      <c r="E272" s="153"/>
      <c r="F272" s="149"/>
      <c r="G272" s="150"/>
      <c r="H272" s="150"/>
      <c r="I272" s="150"/>
    </row>
    <row r="273" spans="2:9" ht="19.5" customHeight="1">
      <c r="B273" s="171"/>
      <c r="C273" s="138"/>
      <c r="D273" s="149"/>
      <c r="E273" s="153"/>
      <c r="F273" s="149"/>
      <c r="G273" s="150"/>
      <c r="H273" s="150"/>
      <c r="I273" s="150"/>
    </row>
    <row r="274" spans="2:9" ht="19.5" customHeight="1">
      <c r="B274" s="171"/>
      <c r="C274" s="138"/>
      <c r="D274" s="149"/>
      <c r="E274" s="153"/>
      <c r="F274" s="149"/>
      <c r="G274" s="150"/>
      <c r="H274" s="150"/>
      <c r="I274" s="150"/>
    </row>
    <row r="275" spans="2:9" ht="19.5" customHeight="1">
      <c r="B275" s="171"/>
      <c r="C275" s="138"/>
      <c r="D275" s="149"/>
      <c r="E275" s="153"/>
      <c r="F275" s="149"/>
      <c r="G275" s="150"/>
      <c r="H275" s="150"/>
      <c r="I275" s="150"/>
    </row>
    <row r="276" spans="2:9" ht="19.5" customHeight="1">
      <c r="B276" s="171"/>
      <c r="C276" s="138"/>
      <c r="D276" s="149"/>
      <c r="E276" s="153"/>
      <c r="F276" s="149"/>
      <c r="G276" s="150"/>
      <c r="H276" s="150"/>
      <c r="I276" s="150"/>
    </row>
    <row r="277" spans="2:9" ht="19.5" customHeight="1">
      <c r="B277" s="171"/>
      <c r="C277" s="138"/>
      <c r="D277" s="149"/>
      <c r="E277" s="153"/>
      <c r="F277" s="149"/>
      <c r="G277" s="150"/>
      <c r="H277" s="150"/>
      <c r="I277" s="150"/>
    </row>
    <row r="278" spans="2:11" s="85" customFormat="1" ht="19.5" customHeight="1">
      <c r="B278" s="171"/>
      <c r="C278" s="138"/>
      <c r="D278" s="149"/>
      <c r="E278" s="153"/>
      <c r="F278" s="149"/>
      <c r="G278" s="150"/>
      <c r="H278" s="150"/>
      <c r="I278" s="150"/>
      <c r="J278" s="154"/>
      <c r="K278" s="154"/>
    </row>
    <row r="279" spans="2:9" ht="19.5" customHeight="1">
      <c r="B279" s="171"/>
      <c r="C279" s="138"/>
      <c r="D279" s="149"/>
      <c r="E279" s="153"/>
      <c r="F279" s="149"/>
      <c r="G279" s="150"/>
      <c r="H279" s="150"/>
      <c r="I279" s="150"/>
    </row>
    <row r="280" spans="2:9" ht="19.5" customHeight="1">
      <c r="B280" s="171"/>
      <c r="C280" s="138"/>
      <c r="D280" s="149"/>
      <c r="E280" s="153"/>
      <c r="F280" s="149"/>
      <c r="G280" s="150"/>
      <c r="H280" s="150"/>
      <c r="I280" s="150"/>
    </row>
    <row r="281" spans="2:9" ht="19.5" customHeight="1">
      <c r="B281" s="171"/>
      <c r="C281" s="138"/>
      <c r="D281" s="149"/>
      <c r="E281" s="153"/>
      <c r="F281" s="149"/>
      <c r="G281" s="150"/>
      <c r="H281" s="150"/>
      <c r="I281" s="150"/>
    </row>
    <row r="282" spans="2:9" ht="19.5" customHeight="1">
      <c r="B282" s="171"/>
      <c r="C282" s="138"/>
      <c r="D282" s="149"/>
      <c r="E282" s="153"/>
      <c r="F282" s="149"/>
      <c r="G282" s="150"/>
      <c r="H282" s="150"/>
      <c r="I282" s="150"/>
    </row>
    <row r="283" spans="2:9" ht="19.5" customHeight="1">
      <c r="B283" s="171"/>
      <c r="C283" s="138"/>
      <c r="D283" s="149"/>
      <c r="E283" s="153"/>
      <c r="F283" s="149"/>
      <c r="G283" s="150"/>
      <c r="H283" s="150"/>
      <c r="I283" s="150"/>
    </row>
    <row r="284" spans="2:9" ht="19.5" customHeight="1">
      <c r="B284" s="171"/>
      <c r="C284" s="138"/>
      <c r="D284" s="149"/>
      <c r="E284" s="153"/>
      <c r="F284" s="149"/>
      <c r="G284" s="150"/>
      <c r="H284" s="150"/>
      <c r="I284" s="150"/>
    </row>
    <row r="285" spans="2:9" ht="19.5" customHeight="1">
      <c r="B285" s="171"/>
      <c r="C285" s="138"/>
      <c r="D285" s="149"/>
      <c r="E285" s="153"/>
      <c r="F285" s="149"/>
      <c r="G285" s="150"/>
      <c r="H285" s="150"/>
      <c r="I285" s="150"/>
    </row>
    <row r="286" spans="2:9" ht="19.5" customHeight="1">
      <c r="B286" s="171"/>
      <c r="C286" s="138"/>
      <c r="D286" s="149"/>
      <c r="E286" s="153"/>
      <c r="F286" s="149"/>
      <c r="G286" s="150"/>
      <c r="H286" s="150"/>
      <c r="I286" s="150"/>
    </row>
    <row r="287" spans="2:9" ht="19.5" customHeight="1">
      <c r="B287" s="171"/>
      <c r="C287" s="138"/>
      <c r="D287" s="149"/>
      <c r="E287" s="153"/>
      <c r="F287" s="149"/>
      <c r="G287" s="150"/>
      <c r="H287" s="150"/>
      <c r="I287" s="150"/>
    </row>
    <row r="288" spans="2:9" ht="19.5" customHeight="1">
      <c r="B288" s="171"/>
      <c r="C288" s="138"/>
      <c r="D288" s="149"/>
      <c r="E288" s="153"/>
      <c r="F288" s="149"/>
      <c r="G288" s="150"/>
      <c r="H288" s="150"/>
      <c r="I288" s="150"/>
    </row>
    <row r="289" spans="2:9" ht="19.5" customHeight="1">
      <c r="B289" s="171"/>
      <c r="C289" s="138"/>
      <c r="D289" s="149"/>
      <c r="E289" s="153"/>
      <c r="F289" s="149"/>
      <c r="G289" s="150"/>
      <c r="H289" s="150"/>
      <c r="I289" s="150"/>
    </row>
    <row r="290" spans="2:9" ht="19.5" customHeight="1">
      <c r="B290" s="171"/>
      <c r="C290" s="138"/>
      <c r="D290" s="149"/>
      <c r="E290" s="153"/>
      <c r="F290" s="149"/>
      <c r="G290" s="150"/>
      <c r="H290" s="150"/>
      <c r="I290" s="150"/>
    </row>
    <row r="291" spans="2:9" ht="19.5" customHeight="1">
      <c r="B291" s="171"/>
      <c r="C291" s="138"/>
      <c r="D291" s="149"/>
      <c r="E291" s="153"/>
      <c r="F291" s="149"/>
      <c r="G291" s="150"/>
      <c r="H291" s="150"/>
      <c r="I291" s="150"/>
    </row>
    <row r="292" spans="2:9" ht="19.5" customHeight="1">
      <c r="B292" s="171"/>
      <c r="C292" s="138"/>
      <c r="D292" s="149"/>
      <c r="E292" s="153"/>
      <c r="F292" s="149"/>
      <c r="G292" s="150"/>
      <c r="H292" s="150"/>
      <c r="I292" s="150"/>
    </row>
    <row r="293" spans="2:9" ht="19.5" customHeight="1">
      <c r="B293" s="171"/>
      <c r="C293" s="138"/>
      <c r="D293" s="149"/>
      <c r="E293" s="153"/>
      <c r="F293" s="149"/>
      <c r="G293" s="150"/>
      <c r="H293" s="150"/>
      <c r="I293" s="150"/>
    </row>
    <row r="294" spans="2:9" ht="19.5" customHeight="1">
      <c r="B294" s="171"/>
      <c r="C294" s="138"/>
      <c r="D294" s="149"/>
      <c r="E294" s="153"/>
      <c r="F294" s="149"/>
      <c r="G294" s="150"/>
      <c r="H294" s="150"/>
      <c r="I294" s="150"/>
    </row>
    <row r="295" spans="2:9" ht="19.5" customHeight="1">
      <c r="B295" s="171"/>
      <c r="C295" s="138"/>
      <c r="D295" s="149"/>
      <c r="E295" s="153"/>
      <c r="F295" s="149"/>
      <c r="G295" s="150"/>
      <c r="H295" s="150"/>
      <c r="I295" s="150"/>
    </row>
    <row r="296" spans="2:9" ht="19.5" customHeight="1">
      <c r="B296" s="171"/>
      <c r="C296" s="138"/>
      <c r="D296" s="149"/>
      <c r="E296" s="153"/>
      <c r="F296" s="149"/>
      <c r="G296" s="150"/>
      <c r="H296" s="150"/>
      <c r="I296" s="150"/>
    </row>
    <row r="297" spans="2:9" ht="19.5" customHeight="1">
      <c r="B297" s="171"/>
      <c r="C297" s="138"/>
      <c r="D297" s="149"/>
      <c r="E297" s="153"/>
      <c r="F297" s="149"/>
      <c r="G297" s="150"/>
      <c r="H297" s="150"/>
      <c r="I297" s="150"/>
    </row>
    <row r="298" spans="2:9" ht="19.5" customHeight="1">
      <c r="B298" s="171"/>
      <c r="C298" s="138"/>
      <c r="D298" s="149"/>
      <c r="E298" s="153"/>
      <c r="F298" s="149"/>
      <c r="G298" s="150"/>
      <c r="H298" s="150"/>
      <c r="I298" s="150"/>
    </row>
    <row r="299" spans="2:9" ht="19.5" customHeight="1">
      <c r="B299" s="171"/>
      <c r="C299" s="138"/>
      <c r="D299" s="149"/>
      <c r="E299" s="153"/>
      <c r="F299" s="149"/>
      <c r="G299" s="150"/>
      <c r="H299" s="150"/>
      <c r="I299" s="150"/>
    </row>
    <row r="300" spans="2:9" ht="19.5" customHeight="1">
      <c r="B300" s="171"/>
      <c r="C300" s="138"/>
      <c r="D300" s="149"/>
      <c r="E300" s="153"/>
      <c r="F300" s="149"/>
      <c r="G300" s="150"/>
      <c r="H300" s="150"/>
      <c r="I300" s="150"/>
    </row>
    <row r="301" spans="2:9" ht="19.5" customHeight="1">
      <c r="B301" s="171"/>
      <c r="C301" s="138"/>
      <c r="D301" s="149"/>
      <c r="E301" s="153"/>
      <c r="F301" s="149"/>
      <c r="G301" s="150"/>
      <c r="H301" s="150"/>
      <c r="I301" s="150"/>
    </row>
    <row r="302" spans="2:9" ht="19.5" customHeight="1">
      <c r="B302" s="171"/>
      <c r="C302" s="138"/>
      <c r="D302" s="149"/>
      <c r="E302" s="153"/>
      <c r="F302" s="149"/>
      <c r="G302" s="150"/>
      <c r="H302" s="150"/>
      <c r="I302" s="150"/>
    </row>
    <row r="303" spans="2:9" ht="19.5" customHeight="1">
      <c r="B303" s="171"/>
      <c r="C303" s="138"/>
      <c r="D303" s="149"/>
      <c r="E303" s="153"/>
      <c r="F303" s="149"/>
      <c r="G303" s="150"/>
      <c r="H303" s="150"/>
      <c r="I303" s="150"/>
    </row>
    <row r="304" spans="2:9" ht="19.5" customHeight="1">
      <c r="B304" s="171"/>
      <c r="C304" s="138"/>
      <c r="D304" s="149"/>
      <c r="E304" s="153"/>
      <c r="F304" s="149"/>
      <c r="G304" s="150"/>
      <c r="H304" s="150"/>
      <c r="I304" s="150"/>
    </row>
    <row r="305" spans="2:9" ht="19.5" customHeight="1">
      <c r="B305" s="171"/>
      <c r="C305" s="138"/>
      <c r="D305" s="149"/>
      <c r="E305" s="153"/>
      <c r="F305" s="149"/>
      <c r="G305" s="150"/>
      <c r="H305" s="150"/>
      <c r="I305" s="150"/>
    </row>
    <row r="306" spans="2:9" ht="19.5" customHeight="1">
      <c r="B306" s="171"/>
      <c r="C306" s="138"/>
      <c r="D306" s="149"/>
      <c r="E306" s="153"/>
      <c r="F306" s="149"/>
      <c r="G306" s="150"/>
      <c r="H306" s="150"/>
      <c r="I306" s="150"/>
    </row>
    <row r="307" spans="2:9" ht="19.5" customHeight="1">
      <c r="B307" s="171"/>
      <c r="C307" s="138"/>
      <c r="D307" s="149"/>
      <c r="E307" s="153"/>
      <c r="F307" s="149"/>
      <c r="G307" s="150"/>
      <c r="H307" s="150"/>
      <c r="I307" s="150"/>
    </row>
    <row r="308" spans="2:9" ht="19.5" customHeight="1">
      <c r="B308" s="171"/>
      <c r="C308" s="138"/>
      <c r="D308" s="149"/>
      <c r="E308" s="153"/>
      <c r="F308" s="149"/>
      <c r="G308" s="150"/>
      <c r="H308" s="150"/>
      <c r="I308" s="150"/>
    </row>
    <row r="309" spans="2:9" ht="19.5" customHeight="1">
      <c r="B309" s="171"/>
      <c r="C309" s="138"/>
      <c r="D309" s="149"/>
      <c r="E309" s="153"/>
      <c r="F309" s="149"/>
      <c r="G309" s="150"/>
      <c r="H309" s="150"/>
      <c r="I309" s="150"/>
    </row>
    <row r="310" spans="2:9" ht="19.5" customHeight="1">
      <c r="B310" s="171"/>
      <c r="C310" s="138"/>
      <c r="D310" s="149"/>
      <c r="E310" s="153"/>
      <c r="F310" s="149"/>
      <c r="G310" s="150"/>
      <c r="H310" s="150"/>
      <c r="I310" s="150"/>
    </row>
    <row r="311" spans="2:9" ht="19.5" customHeight="1">
      <c r="B311" s="171"/>
      <c r="C311" s="138"/>
      <c r="D311" s="149"/>
      <c r="E311" s="153"/>
      <c r="F311" s="149"/>
      <c r="G311" s="150"/>
      <c r="H311" s="150"/>
      <c r="I311" s="150"/>
    </row>
    <row r="312" spans="2:9" ht="19.5" customHeight="1">
      <c r="B312" s="171"/>
      <c r="C312" s="138"/>
      <c r="D312" s="149"/>
      <c r="E312" s="153"/>
      <c r="F312" s="149"/>
      <c r="G312" s="150"/>
      <c r="H312" s="150"/>
      <c r="I312" s="150"/>
    </row>
    <row r="313" spans="2:9" ht="19.5" customHeight="1">
      <c r="B313" s="171"/>
      <c r="C313" s="138"/>
      <c r="D313" s="149"/>
      <c r="E313" s="153"/>
      <c r="F313" s="149"/>
      <c r="G313" s="150"/>
      <c r="H313" s="150"/>
      <c r="I313" s="150"/>
    </row>
    <row r="314" spans="2:9" ht="19.5" customHeight="1">
      <c r="B314" s="171"/>
      <c r="C314" s="138"/>
      <c r="D314" s="149"/>
      <c r="E314" s="153"/>
      <c r="F314" s="149"/>
      <c r="G314" s="150"/>
      <c r="H314" s="150"/>
      <c r="I314" s="150"/>
    </row>
    <row r="315" spans="2:9" ht="19.5" customHeight="1">
      <c r="B315" s="171"/>
      <c r="C315" s="138"/>
      <c r="D315" s="149"/>
      <c r="E315" s="153"/>
      <c r="F315" s="149"/>
      <c r="G315" s="150"/>
      <c r="H315" s="150"/>
      <c r="I315" s="150"/>
    </row>
    <row r="316" spans="2:9" ht="19.5" customHeight="1">
      <c r="B316" s="171"/>
      <c r="C316" s="138"/>
      <c r="D316" s="149"/>
      <c r="E316" s="153"/>
      <c r="F316" s="149"/>
      <c r="G316" s="150"/>
      <c r="H316" s="150"/>
      <c r="I316" s="150"/>
    </row>
    <row r="317" spans="2:9" ht="19.5" customHeight="1">
      <c r="B317" s="171"/>
      <c r="C317" s="138"/>
      <c r="D317" s="149"/>
      <c r="E317" s="153"/>
      <c r="F317" s="149"/>
      <c r="G317" s="150"/>
      <c r="H317" s="150"/>
      <c r="I317" s="150"/>
    </row>
    <row r="318" spans="2:9" ht="19.5" customHeight="1">
      <c r="B318" s="171"/>
      <c r="C318" s="138"/>
      <c r="D318" s="149"/>
      <c r="E318" s="153"/>
      <c r="F318" s="149"/>
      <c r="G318" s="150"/>
      <c r="H318" s="150"/>
      <c r="I318" s="150"/>
    </row>
    <row r="319" spans="2:9" ht="19.5" customHeight="1">
      <c r="B319" s="171"/>
      <c r="C319" s="138"/>
      <c r="D319" s="149"/>
      <c r="E319" s="153"/>
      <c r="F319" s="149"/>
      <c r="G319" s="150"/>
      <c r="H319" s="150"/>
      <c r="I319" s="150"/>
    </row>
    <row r="320" spans="2:9" ht="19.5" customHeight="1">
      <c r="B320" s="171"/>
      <c r="C320" s="138"/>
      <c r="D320" s="149"/>
      <c r="E320" s="153"/>
      <c r="F320" s="149"/>
      <c r="G320" s="150"/>
      <c r="H320" s="150"/>
      <c r="I320" s="150"/>
    </row>
    <row r="321" spans="2:9" ht="19.5" customHeight="1">
      <c r="B321" s="171"/>
      <c r="C321" s="138"/>
      <c r="D321" s="149"/>
      <c r="E321" s="153"/>
      <c r="F321" s="149"/>
      <c r="G321" s="150"/>
      <c r="H321" s="150"/>
      <c r="I321" s="150"/>
    </row>
    <row r="322" spans="2:9" ht="19.5" customHeight="1">
      <c r="B322" s="171"/>
      <c r="C322" s="138"/>
      <c r="D322" s="149"/>
      <c r="E322" s="153"/>
      <c r="F322" s="149"/>
      <c r="G322" s="150"/>
      <c r="H322" s="150"/>
      <c r="I322" s="150"/>
    </row>
    <row r="323" spans="2:11" s="85" customFormat="1" ht="19.5" customHeight="1">
      <c r="B323" s="171"/>
      <c r="C323" s="138"/>
      <c r="D323" s="149"/>
      <c r="E323" s="153"/>
      <c r="F323" s="149"/>
      <c r="G323" s="150"/>
      <c r="H323" s="150"/>
      <c r="I323" s="150"/>
      <c r="J323" s="154"/>
      <c r="K323" s="154"/>
    </row>
    <row r="324" spans="2:9" ht="19.5" customHeight="1">
      <c r="B324" s="171"/>
      <c r="C324" s="138"/>
      <c r="D324" s="149"/>
      <c r="E324" s="153"/>
      <c r="F324" s="149"/>
      <c r="G324" s="150"/>
      <c r="H324" s="150"/>
      <c r="I324" s="150"/>
    </row>
    <row r="325" spans="2:9" ht="19.5" customHeight="1">
      <c r="B325" s="171"/>
      <c r="C325" s="138"/>
      <c r="D325" s="149"/>
      <c r="E325" s="153"/>
      <c r="F325" s="149"/>
      <c r="G325" s="150"/>
      <c r="H325" s="150"/>
      <c r="I325" s="150"/>
    </row>
    <row r="326" spans="2:9" ht="19.5" customHeight="1">
      <c r="B326" s="171"/>
      <c r="C326" s="138"/>
      <c r="D326" s="149"/>
      <c r="E326" s="153"/>
      <c r="F326" s="149"/>
      <c r="G326" s="150"/>
      <c r="H326" s="150"/>
      <c r="I326" s="150"/>
    </row>
    <row r="327" spans="2:9" ht="19.5" customHeight="1">
      <c r="B327" s="171"/>
      <c r="C327" s="138"/>
      <c r="D327" s="149"/>
      <c r="E327" s="153"/>
      <c r="F327" s="149"/>
      <c r="G327" s="150"/>
      <c r="H327" s="150"/>
      <c r="I327" s="150"/>
    </row>
    <row r="328" spans="2:9" ht="19.5" customHeight="1">
      <c r="B328" s="171"/>
      <c r="C328" s="138"/>
      <c r="D328" s="149"/>
      <c r="E328" s="153"/>
      <c r="F328" s="149"/>
      <c r="G328" s="150"/>
      <c r="H328" s="150"/>
      <c r="I328" s="150"/>
    </row>
    <row r="329" spans="2:9" ht="19.5" customHeight="1">
      <c r="B329" s="171"/>
      <c r="C329" s="138"/>
      <c r="D329" s="149"/>
      <c r="E329" s="153"/>
      <c r="F329" s="149"/>
      <c r="G329" s="150"/>
      <c r="H329" s="150"/>
      <c r="I329" s="150"/>
    </row>
    <row r="330" spans="2:9" ht="19.5" customHeight="1">
      <c r="B330" s="171"/>
      <c r="C330" s="138"/>
      <c r="D330" s="149"/>
      <c r="E330" s="153"/>
      <c r="F330" s="149"/>
      <c r="G330" s="150"/>
      <c r="H330" s="150"/>
      <c r="I330" s="150"/>
    </row>
    <row r="331" spans="2:9" ht="19.5" customHeight="1">
      <c r="B331" s="171"/>
      <c r="C331" s="138"/>
      <c r="D331" s="149"/>
      <c r="E331" s="153"/>
      <c r="F331" s="149"/>
      <c r="G331" s="150"/>
      <c r="H331" s="150"/>
      <c r="I331" s="150"/>
    </row>
    <row r="332" spans="2:9" ht="19.5" customHeight="1">
      <c r="B332" s="171"/>
      <c r="C332" s="138"/>
      <c r="D332" s="149"/>
      <c r="E332" s="153"/>
      <c r="F332" s="149"/>
      <c r="G332" s="150"/>
      <c r="H332" s="150"/>
      <c r="I332" s="150"/>
    </row>
    <row r="333" spans="2:9" ht="19.5" customHeight="1">
      <c r="B333" s="171"/>
      <c r="C333" s="138"/>
      <c r="D333" s="149"/>
      <c r="E333" s="153"/>
      <c r="F333" s="149"/>
      <c r="G333" s="150"/>
      <c r="H333" s="150"/>
      <c r="I333" s="150"/>
    </row>
    <row r="334" spans="2:9" ht="19.5" customHeight="1">
      <c r="B334" s="171"/>
      <c r="C334" s="138"/>
      <c r="D334" s="149"/>
      <c r="E334" s="153"/>
      <c r="F334" s="149"/>
      <c r="G334" s="150"/>
      <c r="H334" s="150"/>
      <c r="I334" s="150"/>
    </row>
    <row r="335" spans="2:9" ht="19.5" customHeight="1">
      <c r="B335" s="171"/>
      <c r="C335" s="138"/>
      <c r="D335" s="149"/>
      <c r="E335" s="153"/>
      <c r="F335" s="149"/>
      <c r="G335" s="150"/>
      <c r="H335" s="150"/>
      <c r="I335" s="150"/>
    </row>
    <row r="336" spans="2:9" ht="19.5" customHeight="1">
      <c r="B336" s="171"/>
      <c r="C336" s="138"/>
      <c r="D336" s="149"/>
      <c r="E336" s="153"/>
      <c r="F336" s="149"/>
      <c r="G336" s="150"/>
      <c r="H336" s="150"/>
      <c r="I336" s="150"/>
    </row>
    <row r="337" spans="2:9" ht="19.5" customHeight="1">
      <c r="B337" s="171"/>
      <c r="C337" s="138"/>
      <c r="D337" s="149"/>
      <c r="E337" s="153"/>
      <c r="F337" s="149"/>
      <c r="G337" s="150"/>
      <c r="H337" s="150"/>
      <c r="I337" s="150"/>
    </row>
    <row r="338" spans="2:9" ht="19.5" customHeight="1">
      <c r="B338" s="171"/>
      <c r="C338" s="138"/>
      <c r="D338" s="149"/>
      <c r="E338" s="153"/>
      <c r="F338" s="149"/>
      <c r="G338" s="150"/>
      <c r="H338" s="150"/>
      <c r="I338" s="150"/>
    </row>
    <row r="339" spans="2:9" ht="19.5" customHeight="1">
      <c r="B339" s="171"/>
      <c r="C339" s="138"/>
      <c r="D339" s="149"/>
      <c r="E339" s="153"/>
      <c r="F339" s="149"/>
      <c r="G339" s="150"/>
      <c r="H339" s="150"/>
      <c r="I339" s="150"/>
    </row>
    <row r="340" spans="2:9" ht="19.5" customHeight="1">
      <c r="B340" s="171"/>
      <c r="C340" s="138"/>
      <c r="D340" s="149"/>
      <c r="E340" s="153"/>
      <c r="F340" s="149"/>
      <c r="G340" s="150"/>
      <c r="H340" s="150"/>
      <c r="I340" s="150"/>
    </row>
    <row r="341" spans="2:9" ht="19.5" customHeight="1">
      <c r="B341" s="171"/>
      <c r="C341" s="138"/>
      <c r="D341" s="149"/>
      <c r="E341" s="153"/>
      <c r="F341" s="149"/>
      <c r="G341" s="150"/>
      <c r="H341" s="150"/>
      <c r="I341" s="150"/>
    </row>
    <row r="342" spans="2:9" ht="19.5" customHeight="1">
      <c r="B342" s="171"/>
      <c r="C342" s="138"/>
      <c r="D342" s="149"/>
      <c r="E342" s="153"/>
      <c r="F342" s="149"/>
      <c r="G342" s="150"/>
      <c r="H342" s="150"/>
      <c r="I342" s="150"/>
    </row>
    <row r="343" spans="2:9" ht="19.5" customHeight="1">
      <c r="B343" s="171"/>
      <c r="C343" s="138"/>
      <c r="D343" s="149"/>
      <c r="E343" s="153"/>
      <c r="F343" s="149"/>
      <c r="G343" s="150"/>
      <c r="H343" s="150"/>
      <c r="I343" s="150"/>
    </row>
    <row r="344" spans="2:9" ht="19.5" customHeight="1">
      <c r="B344" s="171"/>
      <c r="C344" s="138"/>
      <c r="D344" s="149"/>
      <c r="E344" s="153"/>
      <c r="F344" s="149"/>
      <c r="G344" s="150"/>
      <c r="H344" s="150"/>
      <c r="I344" s="150"/>
    </row>
    <row r="345" spans="2:9" ht="19.5" customHeight="1">
      <c r="B345" s="171"/>
      <c r="C345" s="138"/>
      <c r="D345" s="149"/>
      <c r="E345" s="153"/>
      <c r="F345" s="149"/>
      <c r="G345" s="150"/>
      <c r="H345" s="150"/>
      <c r="I345" s="150"/>
    </row>
    <row r="346" spans="2:9" ht="19.5" customHeight="1">
      <c r="B346" s="171"/>
      <c r="C346" s="138"/>
      <c r="D346" s="149"/>
      <c r="E346" s="153"/>
      <c r="F346" s="149"/>
      <c r="G346" s="150"/>
      <c r="H346" s="150"/>
      <c r="I346" s="150"/>
    </row>
    <row r="347" spans="2:9" ht="19.5" customHeight="1">
      <c r="B347" s="171"/>
      <c r="C347" s="138"/>
      <c r="D347" s="149"/>
      <c r="E347" s="153"/>
      <c r="F347" s="149"/>
      <c r="G347" s="150"/>
      <c r="H347" s="150"/>
      <c r="I347" s="150"/>
    </row>
    <row r="348" spans="2:9" ht="19.5" customHeight="1">
      <c r="B348" s="171"/>
      <c r="C348" s="138"/>
      <c r="D348" s="149"/>
      <c r="E348" s="153"/>
      <c r="F348" s="149"/>
      <c r="G348" s="150"/>
      <c r="H348" s="150"/>
      <c r="I348" s="150"/>
    </row>
    <row r="349" spans="2:9" ht="19.5" customHeight="1">
      <c r="B349" s="171"/>
      <c r="C349" s="138"/>
      <c r="D349" s="149"/>
      <c r="E349" s="153"/>
      <c r="F349" s="149"/>
      <c r="G349" s="150"/>
      <c r="H349" s="150"/>
      <c r="I349" s="150"/>
    </row>
    <row r="350" spans="2:9" ht="19.5" customHeight="1">
      <c r="B350" s="171"/>
      <c r="C350" s="138"/>
      <c r="D350" s="149"/>
      <c r="E350" s="153"/>
      <c r="F350" s="149"/>
      <c r="G350" s="150"/>
      <c r="H350" s="150"/>
      <c r="I350" s="150"/>
    </row>
    <row r="351" spans="2:9" ht="19.5" customHeight="1">
      <c r="B351" s="171"/>
      <c r="C351" s="138"/>
      <c r="D351" s="149"/>
      <c r="E351" s="153"/>
      <c r="F351" s="149"/>
      <c r="G351" s="150"/>
      <c r="H351" s="150"/>
      <c r="I351" s="150"/>
    </row>
    <row r="352" spans="2:9" ht="19.5" customHeight="1">
      <c r="B352" s="171"/>
      <c r="C352" s="138"/>
      <c r="D352" s="149"/>
      <c r="E352" s="153"/>
      <c r="F352" s="149"/>
      <c r="G352" s="150"/>
      <c r="H352" s="150"/>
      <c r="I352" s="150"/>
    </row>
    <row r="353" spans="2:9" ht="19.5" customHeight="1">
      <c r="B353" s="171"/>
      <c r="C353" s="138"/>
      <c r="D353" s="149"/>
      <c r="E353" s="153"/>
      <c r="F353" s="149"/>
      <c r="G353" s="150"/>
      <c r="H353" s="150"/>
      <c r="I353" s="150"/>
    </row>
    <row r="354" spans="2:9" ht="19.5" customHeight="1">
      <c r="B354" s="171"/>
      <c r="C354" s="138"/>
      <c r="D354" s="149"/>
      <c r="E354" s="153"/>
      <c r="F354" s="149"/>
      <c r="G354" s="150"/>
      <c r="H354" s="150"/>
      <c r="I354" s="150"/>
    </row>
    <row r="355" spans="2:9" ht="19.5" customHeight="1">
      <c r="B355" s="171"/>
      <c r="C355" s="138"/>
      <c r="D355" s="149"/>
      <c r="E355" s="153"/>
      <c r="F355" s="149"/>
      <c r="G355" s="150"/>
      <c r="H355" s="150"/>
      <c r="I355" s="150"/>
    </row>
    <row r="356" spans="2:9" ht="19.5" customHeight="1">
      <c r="B356" s="171"/>
      <c r="C356" s="138"/>
      <c r="D356" s="149"/>
      <c r="E356" s="153"/>
      <c r="F356" s="149"/>
      <c r="G356" s="150"/>
      <c r="H356" s="150"/>
      <c r="I356" s="150"/>
    </row>
    <row r="357" spans="2:9" ht="19.5" customHeight="1">
      <c r="B357" s="171"/>
      <c r="C357" s="138"/>
      <c r="D357" s="149"/>
      <c r="E357" s="153"/>
      <c r="F357" s="149"/>
      <c r="G357" s="150"/>
      <c r="H357" s="150"/>
      <c r="I357" s="150"/>
    </row>
    <row r="358" spans="2:9" ht="19.5" customHeight="1">
      <c r="B358" s="171"/>
      <c r="C358" s="138"/>
      <c r="D358" s="149"/>
      <c r="E358" s="153"/>
      <c r="F358" s="149"/>
      <c r="G358" s="150"/>
      <c r="H358" s="150"/>
      <c r="I358" s="150"/>
    </row>
    <row r="359" spans="2:9" ht="19.5" customHeight="1">
      <c r="B359" s="171"/>
      <c r="C359" s="138"/>
      <c r="D359" s="149"/>
      <c r="E359" s="153"/>
      <c r="F359" s="149"/>
      <c r="G359" s="150"/>
      <c r="H359" s="150"/>
      <c r="I359" s="150"/>
    </row>
    <row r="360" spans="2:9" ht="19.5" customHeight="1">
      <c r="B360" s="171"/>
      <c r="C360" s="138"/>
      <c r="D360" s="149"/>
      <c r="E360" s="153"/>
      <c r="F360" s="149"/>
      <c r="G360" s="150"/>
      <c r="H360" s="150"/>
      <c r="I360" s="150"/>
    </row>
    <row r="361" spans="2:9" ht="19.5" customHeight="1">
      <c r="B361" s="171"/>
      <c r="C361" s="138"/>
      <c r="D361" s="149"/>
      <c r="E361" s="153"/>
      <c r="F361" s="149"/>
      <c r="G361" s="150"/>
      <c r="H361" s="150"/>
      <c r="I361" s="150"/>
    </row>
    <row r="362" spans="2:9" ht="19.5" customHeight="1">
      <c r="B362" s="171"/>
      <c r="C362" s="138"/>
      <c r="D362" s="158"/>
      <c r="E362" s="159"/>
      <c r="F362" s="158"/>
      <c r="G362" s="150"/>
      <c r="H362" s="150"/>
      <c r="I362" s="150"/>
    </row>
    <row r="363" spans="2:9" ht="19.5" customHeight="1">
      <c r="B363" s="171"/>
      <c r="C363" s="138"/>
      <c r="D363" s="158"/>
      <c r="E363" s="159"/>
      <c r="F363" s="158"/>
      <c r="G363" s="150"/>
      <c r="H363" s="150"/>
      <c r="I363" s="150"/>
    </row>
    <row r="364" spans="2:9" ht="19.5" customHeight="1">
      <c r="B364" s="171"/>
      <c r="C364" s="138"/>
      <c r="D364" s="158"/>
      <c r="E364" s="159"/>
      <c r="F364" s="158"/>
      <c r="G364" s="150"/>
      <c r="H364" s="150"/>
      <c r="I364" s="150"/>
    </row>
    <row r="365" spans="2:9" ht="19.5" customHeight="1">
      <c r="B365" s="171"/>
      <c r="C365" s="138"/>
      <c r="D365" s="158"/>
      <c r="E365" s="159"/>
      <c r="F365" s="158"/>
      <c r="G365" s="150"/>
      <c r="H365" s="150"/>
      <c r="I365" s="150"/>
    </row>
    <row r="366" spans="2:9" ht="19.5" customHeight="1">
      <c r="B366" s="171"/>
      <c r="C366" s="138"/>
      <c r="D366" s="158"/>
      <c r="E366" s="159"/>
      <c r="F366" s="158"/>
      <c r="G366" s="150"/>
      <c r="H366" s="150"/>
      <c r="I366" s="150"/>
    </row>
    <row r="367" spans="2:9" ht="19.5" customHeight="1">
      <c r="B367" s="171"/>
      <c r="C367" s="138"/>
      <c r="D367" s="158"/>
      <c r="E367" s="159"/>
      <c r="F367" s="158"/>
      <c r="G367" s="150"/>
      <c r="H367" s="150"/>
      <c r="I367" s="150"/>
    </row>
    <row r="368" spans="2:9" ht="19.5" customHeight="1">
      <c r="B368" s="171"/>
      <c r="C368" s="138"/>
      <c r="D368" s="158"/>
      <c r="E368" s="159"/>
      <c r="F368" s="158"/>
      <c r="G368" s="150"/>
      <c r="H368" s="150"/>
      <c r="I368" s="150"/>
    </row>
    <row r="369" spans="2:9" ht="19.5" customHeight="1">
      <c r="B369" s="171"/>
      <c r="C369" s="138"/>
      <c r="D369" s="158"/>
      <c r="E369" s="159"/>
      <c r="F369" s="158"/>
      <c r="G369" s="150"/>
      <c r="H369" s="150"/>
      <c r="I369" s="150"/>
    </row>
    <row r="370" spans="2:9" ht="19.5" customHeight="1">
      <c r="B370" s="171"/>
      <c r="C370" s="138"/>
      <c r="D370" s="158"/>
      <c r="E370" s="159"/>
      <c r="F370" s="158"/>
      <c r="G370" s="150"/>
      <c r="H370" s="150"/>
      <c r="I370" s="150"/>
    </row>
    <row r="371" spans="2:9" ht="19.5" customHeight="1">
      <c r="B371" s="171"/>
      <c r="C371" s="138"/>
      <c r="D371" s="158"/>
      <c r="E371" s="159"/>
      <c r="F371" s="158"/>
      <c r="G371" s="150"/>
      <c r="H371" s="150"/>
      <c r="I371" s="150"/>
    </row>
    <row r="372" spans="2:9" ht="19.5" customHeight="1">
      <c r="B372" s="171"/>
      <c r="C372" s="138"/>
      <c r="D372" s="158"/>
      <c r="E372" s="159"/>
      <c r="F372" s="158"/>
      <c r="G372" s="150"/>
      <c r="H372" s="150"/>
      <c r="I372" s="150"/>
    </row>
    <row r="373" spans="2:9" ht="19.5" customHeight="1">
      <c r="B373" s="171"/>
      <c r="C373" s="138"/>
      <c r="D373" s="158"/>
      <c r="E373" s="159"/>
      <c r="F373" s="158"/>
      <c r="G373" s="150"/>
      <c r="H373" s="150"/>
      <c r="I373" s="150"/>
    </row>
    <row r="374" spans="2:9" ht="19.5" customHeight="1">
      <c r="B374" s="171"/>
      <c r="C374" s="138"/>
      <c r="D374" s="158"/>
      <c r="E374" s="159"/>
      <c r="F374" s="158"/>
      <c r="G374" s="150"/>
      <c r="H374" s="150"/>
      <c r="I374" s="150"/>
    </row>
    <row r="375" spans="2:9" ht="19.5" customHeight="1">
      <c r="B375" s="171"/>
      <c r="C375" s="138"/>
      <c r="D375" s="158"/>
      <c r="E375" s="159"/>
      <c r="F375" s="158"/>
      <c r="G375" s="150"/>
      <c r="H375" s="150"/>
      <c r="I375" s="150"/>
    </row>
    <row r="376" spans="2:9" ht="19.5" customHeight="1">
      <c r="B376" s="171"/>
      <c r="C376" s="138"/>
      <c r="D376" s="158"/>
      <c r="E376" s="159"/>
      <c r="F376" s="158"/>
      <c r="G376" s="150"/>
      <c r="H376" s="150"/>
      <c r="I376" s="150"/>
    </row>
    <row r="377" spans="2:9" ht="19.5" customHeight="1">
      <c r="B377" s="171"/>
      <c r="C377" s="138"/>
      <c r="D377" s="158"/>
      <c r="E377" s="159"/>
      <c r="F377" s="158"/>
      <c r="G377" s="150"/>
      <c r="H377" s="150"/>
      <c r="I377" s="150"/>
    </row>
    <row r="378" spans="2:9" ht="19.5" customHeight="1">
      <c r="B378" s="171"/>
      <c r="C378" s="138"/>
      <c r="D378" s="158"/>
      <c r="E378" s="159"/>
      <c r="F378" s="158"/>
      <c r="G378" s="150"/>
      <c r="H378" s="150"/>
      <c r="I378" s="150"/>
    </row>
    <row r="379" spans="2:9" ht="19.5" customHeight="1">
      <c r="B379" s="171"/>
      <c r="C379" s="138"/>
      <c r="D379" s="158"/>
      <c r="E379" s="159"/>
      <c r="F379" s="158"/>
      <c r="G379" s="150"/>
      <c r="H379" s="150"/>
      <c r="I379" s="150"/>
    </row>
    <row r="380" spans="2:9" ht="19.5" customHeight="1">
      <c r="B380" s="171"/>
      <c r="C380" s="138"/>
      <c r="D380" s="158"/>
      <c r="E380" s="159"/>
      <c r="F380" s="158"/>
      <c r="G380" s="150"/>
      <c r="H380" s="150"/>
      <c r="I380" s="150"/>
    </row>
    <row r="381" spans="2:9" ht="19.5" customHeight="1">
      <c r="B381" s="171"/>
      <c r="C381" s="138"/>
      <c r="D381" s="158"/>
      <c r="E381" s="159"/>
      <c r="F381" s="158"/>
      <c r="G381" s="150"/>
      <c r="H381" s="150"/>
      <c r="I381" s="150"/>
    </row>
    <row r="382" spans="2:9" ht="19.5" customHeight="1">
      <c r="B382" s="171"/>
      <c r="C382" s="138"/>
      <c r="D382" s="158"/>
      <c r="E382" s="159"/>
      <c r="F382" s="158"/>
      <c r="G382" s="150"/>
      <c r="H382" s="150"/>
      <c r="I382" s="150"/>
    </row>
    <row r="383" spans="2:9" ht="19.5" customHeight="1">
      <c r="B383" s="171"/>
      <c r="C383" s="138"/>
      <c r="D383" s="158"/>
      <c r="E383" s="159"/>
      <c r="F383" s="158"/>
      <c r="G383" s="150"/>
      <c r="H383" s="150"/>
      <c r="I383" s="150"/>
    </row>
    <row r="384" spans="2:9" ht="19.5" customHeight="1">
      <c r="B384" s="171"/>
      <c r="C384" s="138"/>
      <c r="D384" s="158"/>
      <c r="E384" s="159"/>
      <c r="F384" s="158"/>
      <c r="G384" s="150"/>
      <c r="H384" s="150"/>
      <c r="I384" s="150"/>
    </row>
    <row r="385" spans="2:9" ht="19.5" customHeight="1">
      <c r="B385" s="171"/>
      <c r="C385" s="138"/>
      <c r="D385" s="158"/>
      <c r="E385" s="159"/>
      <c r="F385" s="158"/>
      <c r="G385" s="150"/>
      <c r="H385" s="150"/>
      <c r="I385" s="150"/>
    </row>
    <row r="386" spans="2:9" ht="19.5" customHeight="1">
      <c r="B386" s="171"/>
      <c r="C386" s="138"/>
      <c r="D386" s="158"/>
      <c r="E386" s="159"/>
      <c r="F386" s="158"/>
      <c r="G386" s="150"/>
      <c r="H386" s="150"/>
      <c r="I386" s="150"/>
    </row>
    <row r="387" spans="2:9" ht="19.5" customHeight="1">
      <c r="B387" s="171"/>
      <c r="C387" s="138"/>
      <c r="D387" s="158"/>
      <c r="E387" s="159"/>
      <c r="F387" s="158"/>
      <c r="G387" s="150"/>
      <c r="H387" s="150"/>
      <c r="I387" s="150"/>
    </row>
    <row r="388" spans="2:9" ht="19.5" customHeight="1">
      <c r="B388" s="171"/>
      <c r="C388" s="138"/>
      <c r="D388" s="158"/>
      <c r="E388" s="159"/>
      <c r="F388" s="158"/>
      <c r="G388" s="150"/>
      <c r="H388" s="150"/>
      <c r="I388" s="150"/>
    </row>
    <row r="389" spans="2:9" ht="19.5" customHeight="1">
      <c r="B389" s="171"/>
      <c r="C389" s="138"/>
      <c r="D389" s="158"/>
      <c r="E389" s="159"/>
      <c r="F389" s="158"/>
      <c r="G389" s="150"/>
      <c r="H389" s="150"/>
      <c r="I389" s="150"/>
    </row>
    <row r="390" spans="2:9" ht="19.5" customHeight="1">
      <c r="B390" s="171"/>
      <c r="C390" s="138"/>
      <c r="D390" s="158"/>
      <c r="E390" s="159"/>
      <c r="F390" s="158"/>
      <c r="G390" s="150"/>
      <c r="H390" s="150"/>
      <c r="I390" s="150"/>
    </row>
    <row r="391" spans="2:9" ht="19.5" customHeight="1">
      <c r="B391" s="171"/>
      <c r="C391" s="138"/>
      <c r="D391" s="158"/>
      <c r="E391" s="159"/>
      <c r="F391" s="158"/>
      <c r="G391" s="150"/>
      <c r="H391" s="150"/>
      <c r="I391" s="150"/>
    </row>
    <row r="392" spans="2:9" ht="19.5" customHeight="1">
      <c r="B392" s="171"/>
      <c r="C392" s="138"/>
      <c r="D392" s="158"/>
      <c r="E392" s="159"/>
      <c r="F392" s="158"/>
      <c r="G392" s="150"/>
      <c r="H392" s="150"/>
      <c r="I392" s="150"/>
    </row>
    <row r="393" spans="2:9" ht="19.5" customHeight="1">
      <c r="B393" s="171"/>
      <c r="C393" s="138"/>
      <c r="D393" s="158"/>
      <c r="E393" s="159"/>
      <c r="F393" s="158"/>
      <c r="G393" s="150"/>
      <c r="H393" s="150"/>
      <c r="I393" s="150"/>
    </row>
    <row r="394" spans="2:9" ht="19.5" customHeight="1">
      <c r="B394" s="171"/>
      <c r="C394" s="138"/>
      <c r="D394" s="158"/>
      <c r="E394" s="159"/>
      <c r="F394" s="158"/>
      <c r="G394" s="150"/>
      <c r="H394" s="150"/>
      <c r="I394" s="150"/>
    </row>
    <row r="395" spans="2:9" ht="19.5" customHeight="1">
      <c r="B395" s="171"/>
      <c r="C395" s="138"/>
      <c r="D395" s="158"/>
      <c r="E395" s="159"/>
      <c r="F395" s="158"/>
      <c r="G395" s="150"/>
      <c r="H395" s="150"/>
      <c r="I395" s="150"/>
    </row>
    <row r="396" spans="2:9" ht="19.5" customHeight="1">
      <c r="B396" s="171"/>
      <c r="C396" s="138"/>
      <c r="D396" s="158"/>
      <c r="E396" s="159"/>
      <c r="F396" s="158"/>
      <c r="G396" s="150"/>
      <c r="H396" s="150"/>
      <c r="I396" s="150"/>
    </row>
    <row r="397" spans="2:9" ht="19.5" customHeight="1">
      <c r="B397" s="171"/>
      <c r="C397" s="138"/>
      <c r="D397" s="158"/>
      <c r="E397" s="159"/>
      <c r="F397" s="158"/>
      <c r="G397" s="150"/>
      <c r="H397" s="150"/>
      <c r="I397" s="150"/>
    </row>
    <row r="398" spans="2:9" ht="19.5" customHeight="1">
      <c r="B398" s="171"/>
      <c r="C398" s="138"/>
      <c r="D398" s="158"/>
      <c r="E398" s="159"/>
      <c r="F398" s="158"/>
      <c r="G398" s="150"/>
      <c r="H398" s="150"/>
      <c r="I398" s="150"/>
    </row>
    <row r="399" spans="2:9" ht="19.5" customHeight="1">
      <c r="B399" s="171"/>
      <c r="C399" s="138"/>
      <c r="D399" s="158"/>
      <c r="E399" s="159"/>
      <c r="F399" s="158"/>
      <c r="G399" s="150"/>
      <c r="H399" s="150"/>
      <c r="I399" s="150"/>
    </row>
    <row r="400" spans="2:9" ht="19.5" customHeight="1">
      <c r="B400" s="171"/>
      <c r="C400" s="138"/>
      <c r="D400" s="158"/>
      <c r="E400" s="159"/>
      <c r="F400" s="158"/>
      <c r="G400" s="150"/>
      <c r="H400" s="150"/>
      <c r="I400" s="150"/>
    </row>
    <row r="401" spans="2:9" ht="19.5" customHeight="1">
      <c r="B401" s="171"/>
      <c r="C401" s="138"/>
      <c r="D401" s="158"/>
      <c r="E401" s="159"/>
      <c r="F401" s="158"/>
      <c r="G401" s="150"/>
      <c r="H401" s="150"/>
      <c r="I401" s="150"/>
    </row>
    <row r="402" spans="2:9" ht="19.5" customHeight="1">
      <c r="B402" s="171"/>
      <c r="C402" s="138"/>
      <c r="D402" s="158"/>
      <c r="E402" s="159"/>
      <c r="F402" s="158"/>
      <c r="G402" s="150"/>
      <c r="H402" s="150"/>
      <c r="I402" s="150"/>
    </row>
    <row r="403" spans="2:9" ht="19.5" customHeight="1">
      <c r="B403" s="171"/>
      <c r="C403" s="138"/>
      <c r="D403" s="158"/>
      <c r="E403" s="159"/>
      <c r="F403" s="158"/>
      <c r="G403" s="150"/>
      <c r="H403" s="150"/>
      <c r="I403" s="150"/>
    </row>
    <row r="404" spans="2:9" ht="19.5" customHeight="1">
      <c r="B404" s="171"/>
      <c r="C404" s="138"/>
      <c r="D404" s="158"/>
      <c r="E404" s="159"/>
      <c r="F404" s="158"/>
      <c r="G404" s="150"/>
      <c r="H404" s="150"/>
      <c r="I404" s="150"/>
    </row>
    <row r="405" spans="2:9" ht="19.5" customHeight="1">
      <c r="B405" s="171"/>
      <c r="C405" s="138"/>
      <c r="D405" s="158"/>
      <c r="E405" s="159"/>
      <c r="F405" s="158"/>
      <c r="G405" s="150"/>
      <c r="H405" s="150"/>
      <c r="I405" s="150"/>
    </row>
    <row r="406" spans="2:9" ht="19.5" customHeight="1">
      <c r="B406" s="171"/>
      <c r="C406" s="138"/>
      <c r="D406" s="158"/>
      <c r="E406" s="159"/>
      <c r="F406" s="158"/>
      <c r="G406" s="150"/>
      <c r="H406" s="150"/>
      <c r="I406" s="150"/>
    </row>
    <row r="407" spans="2:9" ht="19.5" customHeight="1">
      <c r="B407" s="171"/>
      <c r="C407" s="138"/>
      <c r="D407" s="158"/>
      <c r="E407" s="159"/>
      <c r="F407" s="158"/>
      <c r="G407" s="150"/>
      <c r="H407" s="150"/>
      <c r="I407" s="150"/>
    </row>
    <row r="408" spans="2:9" ht="19.5" customHeight="1">
      <c r="B408" s="171"/>
      <c r="C408" s="138"/>
      <c r="D408" s="158"/>
      <c r="E408" s="159"/>
      <c r="F408" s="158"/>
      <c r="G408" s="150"/>
      <c r="H408" s="150"/>
      <c r="I408" s="150"/>
    </row>
    <row r="409" spans="2:9" ht="19.5" customHeight="1">
      <c r="B409" s="171"/>
      <c r="C409" s="138"/>
      <c r="D409" s="158"/>
      <c r="E409" s="159"/>
      <c r="F409" s="158"/>
      <c r="G409" s="150"/>
      <c r="H409" s="150"/>
      <c r="I409" s="150"/>
    </row>
    <row r="410" spans="2:9" ht="19.5" customHeight="1">
      <c r="B410" s="171"/>
      <c r="C410" s="138"/>
      <c r="D410" s="158"/>
      <c r="E410" s="159"/>
      <c r="F410" s="158"/>
      <c r="G410" s="150"/>
      <c r="H410" s="150"/>
      <c r="I410" s="150"/>
    </row>
    <row r="411" spans="2:9" ht="19.5" customHeight="1">
      <c r="B411" s="171"/>
      <c r="C411" s="138"/>
      <c r="D411" s="158"/>
      <c r="E411" s="159"/>
      <c r="F411" s="158"/>
      <c r="G411" s="150"/>
      <c r="H411" s="150"/>
      <c r="I411" s="150"/>
    </row>
    <row r="412" spans="2:9" ht="19.5" customHeight="1">
      <c r="B412" s="171"/>
      <c r="C412" s="138"/>
      <c r="D412" s="158"/>
      <c r="E412" s="159"/>
      <c r="F412" s="158"/>
      <c r="G412" s="150"/>
      <c r="H412" s="150"/>
      <c r="I412" s="150"/>
    </row>
    <row r="413" spans="2:9" ht="19.5" customHeight="1">
      <c r="B413" s="171"/>
      <c r="C413" s="138"/>
      <c r="D413" s="158"/>
      <c r="E413" s="159"/>
      <c r="F413" s="158"/>
      <c r="G413" s="150"/>
      <c r="H413" s="150"/>
      <c r="I413" s="150"/>
    </row>
    <row r="414" spans="2:9" ht="19.5" customHeight="1">
      <c r="B414" s="171"/>
      <c r="C414" s="138"/>
      <c r="D414" s="158"/>
      <c r="E414" s="159"/>
      <c r="F414" s="158"/>
      <c r="G414" s="150"/>
      <c r="H414" s="150"/>
      <c r="I414" s="150"/>
    </row>
    <row r="415" spans="2:9" ht="19.5" customHeight="1">
      <c r="B415" s="171"/>
      <c r="C415" s="138"/>
      <c r="D415" s="158"/>
      <c r="E415" s="159"/>
      <c r="F415" s="158"/>
      <c r="G415" s="150"/>
      <c r="H415" s="150"/>
      <c r="I415" s="150"/>
    </row>
    <row r="416" spans="2:9" ht="19.5" customHeight="1">
      <c r="B416" s="171"/>
      <c r="C416" s="138"/>
      <c r="D416" s="158"/>
      <c r="E416" s="159"/>
      <c r="F416" s="158"/>
      <c r="G416" s="150"/>
      <c r="H416" s="150"/>
      <c r="I416" s="150"/>
    </row>
    <row r="417" spans="2:9" ht="19.5" customHeight="1">
      <c r="B417" s="171"/>
      <c r="C417" s="138"/>
      <c r="D417" s="158"/>
      <c r="E417" s="159"/>
      <c r="F417" s="158"/>
      <c r="G417" s="150"/>
      <c r="H417" s="150"/>
      <c r="I417" s="150"/>
    </row>
    <row r="418" spans="2:9" ht="19.5" customHeight="1">
      <c r="B418" s="171"/>
      <c r="C418" s="138"/>
      <c r="D418" s="158"/>
      <c r="E418" s="159"/>
      <c r="F418" s="158"/>
      <c r="G418" s="150"/>
      <c r="H418" s="150"/>
      <c r="I418" s="150"/>
    </row>
    <row r="419" spans="2:9" ht="19.5" customHeight="1">
      <c r="B419" s="171"/>
      <c r="C419" s="138"/>
      <c r="D419" s="158"/>
      <c r="E419" s="159"/>
      <c r="F419" s="158"/>
      <c r="G419" s="150"/>
      <c r="H419" s="150"/>
      <c r="I419" s="150"/>
    </row>
    <row r="420" spans="2:9" ht="19.5" customHeight="1">
      <c r="B420" s="171"/>
      <c r="C420" s="138"/>
      <c r="D420" s="158"/>
      <c r="E420" s="159"/>
      <c r="F420" s="158"/>
      <c r="G420" s="150"/>
      <c r="H420" s="150"/>
      <c r="I420" s="150"/>
    </row>
    <row r="421" spans="2:9" ht="19.5" customHeight="1">
      <c r="B421" s="171"/>
      <c r="C421" s="138"/>
      <c r="D421" s="158"/>
      <c r="E421" s="159"/>
      <c r="F421" s="158"/>
      <c r="G421" s="150"/>
      <c r="H421" s="150"/>
      <c r="I421" s="150"/>
    </row>
    <row r="422" spans="2:9" ht="19.5" customHeight="1">
      <c r="B422" s="171"/>
      <c r="C422" s="138"/>
      <c r="D422" s="158"/>
      <c r="E422" s="159"/>
      <c r="F422" s="158"/>
      <c r="G422" s="150"/>
      <c r="H422" s="150"/>
      <c r="I422" s="150"/>
    </row>
    <row r="423" spans="2:9" ht="19.5" customHeight="1">
      <c r="B423" s="171"/>
      <c r="C423" s="138"/>
      <c r="D423" s="158"/>
      <c r="E423" s="159"/>
      <c r="F423" s="158"/>
      <c r="G423" s="150"/>
      <c r="H423" s="150"/>
      <c r="I423" s="150"/>
    </row>
    <row r="424" spans="3:6" ht="19.5" customHeight="1">
      <c r="C424" s="139"/>
      <c r="D424" s="160"/>
      <c r="E424" s="161"/>
      <c r="F424" s="160"/>
    </row>
    <row r="425" spans="3:6" ht="19.5" customHeight="1">
      <c r="C425" s="139"/>
      <c r="D425" s="160"/>
      <c r="E425" s="161"/>
      <c r="F425" s="160"/>
    </row>
    <row r="426" spans="3:6" ht="19.5" customHeight="1">
      <c r="C426" s="139"/>
      <c r="D426" s="160"/>
      <c r="E426" s="161"/>
      <c r="F426" s="160"/>
    </row>
    <row r="427" spans="3:6" ht="19.5" customHeight="1">
      <c r="C427" s="139"/>
      <c r="D427" s="160"/>
      <c r="E427" s="161"/>
      <c r="F427" s="160"/>
    </row>
    <row r="428" spans="3:6" ht="19.5" customHeight="1">
      <c r="C428" s="139"/>
      <c r="D428" s="160"/>
      <c r="E428" s="161"/>
      <c r="F428" s="160"/>
    </row>
    <row r="429" spans="3:6" ht="19.5" customHeight="1">
      <c r="C429" s="139"/>
      <c r="D429" s="160"/>
      <c r="E429" s="161"/>
      <c r="F429" s="160"/>
    </row>
    <row r="430" spans="3:6" ht="19.5" customHeight="1">
      <c r="C430" s="139"/>
      <c r="D430" s="160"/>
      <c r="E430" s="161"/>
      <c r="F430" s="160"/>
    </row>
    <row r="431" spans="3:6" ht="19.5" customHeight="1">
      <c r="C431" s="139"/>
      <c r="D431" s="160"/>
      <c r="E431" s="161"/>
      <c r="F431" s="160"/>
    </row>
    <row r="432" spans="3:6" ht="19.5" customHeight="1">
      <c r="C432" s="139"/>
      <c r="D432" s="160"/>
      <c r="E432" s="161"/>
      <c r="F432" s="160"/>
    </row>
    <row r="433" spans="3:6" ht="19.5" customHeight="1">
      <c r="C433" s="139"/>
      <c r="D433" s="160"/>
      <c r="E433" s="161"/>
      <c r="F433" s="160"/>
    </row>
    <row r="434" spans="3:6" ht="19.5" customHeight="1">
      <c r="C434" s="139"/>
      <c r="D434" s="160"/>
      <c r="E434" s="161"/>
      <c r="F434" s="160"/>
    </row>
    <row r="435" spans="3:6" ht="19.5" customHeight="1">
      <c r="C435" s="139"/>
      <c r="D435" s="160"/>
      <c r="E435" s="161"/>
      <c r="F435" s="160"/>
    </row>
    <row r="436" spans="3:6" ht="19.5" customHeight="1">
      <c r="C436" s="139"/>
      <c r="D436" s="160"/>
      <c r="E436" s="161"/>
      <c r="F436" s="160"/>
    </row>
    <row r="437" spans="3:6" ht="19.5" customHeight="1">
      <c r="C437" s="139"/>
      <c r="D437" s="160"/>
      <c r="E437" s="161"/>
      <c r="F437" s="160"/>
    </row>
    <row r="438" spans="3:6" ht="19.5" customHeight="1">
      <c r="C438" s="139"/>
      <c r="D438" s="160"/>
      <c r="E438" s="161"/>
      <c r="F438" s="160"/>
    </row>
    <row r="439" spans="3:6" ht="19.5" customHeight="1">
      <c r="C439" s="139"/>
      <c r="D439" s="160"/>
      <c r="E439" s="161"/>
      <c r="F439" s="160"/>
    </row>
    <row r="440" spans="3:6" ht="19.5" customHeight="1">
      <c r="C440" s="139"/>
      <c r="D440" s="160"/>
      <c r="E440" s="161"/>
      <c r="F440" s="160"/>
    </row>
    <row r="441" spans="3:6" ht="19.5" customHeight="1">
      <c r="C441" s="139"/>
      <c r="D441" s="160"/>
      <c r="E441" s="161"/>
      <c r="F441" s="160"/>
    </row>
    <row r="442" spans="3:6" ht="19.5" customHeight="1">
      <c r="C442" s="139"/>
      <c r="D442" s="160"/>
      <c r="E442" s="161"/>
      <c r="F442" s="160"/>
    </row>
    <row r="443" spans="3:6" ht="19.5" customHeight="1">
      <c r="C443" s="139"/>
      <c r="D443" s="160"/>
      <c r="E443" s="161"/>
      <c r="F443" s="160"/>
    </row>
    <row r="444" spans="3:6" ht="19.5" customHeight="1">
      <c r="C444" s="139"/>
      <c r="D444" s="160"/>
      <c r="E444" s="161"/>
      <c r="F444" s="160"/>
    </row>
    <row r="445" spans="3:6" ht="19.5" customHeight="1">
      <c r="C445" s="139"/>
      <c r="D445" s="160"/>
      <c r="E445" s="161"/>
      <c r="F445" s="160"/>
    </row>
    <row r="446" spans="3:6" ht="19.5" customHeight="1">
      <c r="C446" s="139"/>
      <c r="D446" s="160"/>
      <c r="E446" s="161"/>
      <c r="F446" s="160"/>
    </row>
    <row r="447" spans="3:6" ht="19.5" customHeight="1">
      <c r="C447" s="139"/>
      <c r="D447" s="160"/>
      <c r="E447" s="161"/>
      <c r="F447" s="160"/>
    </row>
    <row r="448" spans="3:6" ht="19.5" customHeight="1">
      <c r="C448" s="139"/>
      <c r="D448" s="160"/>
      <c r="E448" s="161"/>
      <c r="F448" s="160"/>
    </row>
    <row r="449" spans="3:6" ht="19.5" customHeight="1">
      <c r="C449" s="139"/>
      <c r="D449" s="160"/>
      <c r="E449" s="161"/>
      <c r="F449" s="160"/>
    </row>
    <row r="450" spans="3:6" ht="19.5" customHeight="1">
      <c r="C450" s="139"/>
      <c r="D450" s="160"/>
      <c r="E450" s="161"/>
      <c r="F450" s="160"/>
    </row>
    <row r="451" spans="3:6" ht="19.5" customHeight="1">
      <c r="C451" s="139"/>
      <c r="D451" s="160"/>
      <c r="E451" s="161"/>
      <c r="F451" s="160"/>
    </row>
    <row r="452" spans="3:6" ht="19.5" customHeight="1">
      <c r="C452" s="139"/>
      <c r="D452" s="160"/>
      <c r="E452" s="161"/>
      <c r="F452" s="160"/>
    </row>
    <row r="453" spans="3:6" ht="19.5" customHeight="1">
      <c r="C453" s="139"/>
      <c r="D453" s="160"/>
      <c r="E453" s="161"/>
      <c r="F453" s="160"/>
    </row>
    <row r="454" spans="3:6" ht="19.5" customHeight="1">
      <c r="C454" s="139"/>
      <c r="D454" s="160"/>
      <c r="E454" s="161"/>
      <c r="F454" s="160"/>
    </row>
    <row r="455" spans="3:6" ht="19.5" customHeight="1">
      <c r="C455" s="139"/>
      <c r="D455" s="160"/>
      <c r="E455" s="161"/>
      <c r="F455" s="160"/>
    </row>
    <row r="456" spans="3:6" ht="19.5" customHeight="1">
      <c r="C456" s="139"/>
      <c r="D456" s="160"/>
      <c r="E456" s="161"/>
      <c r="F456" s="160"/>
    </row>
    <row r="457" spans="3:6" ht="19.5" customHeight="1">
      <c r="C457" s="139"/>
      <c r="D457" s="160"/>
      <c r="E457" s="161"/>
      <c r="F457" s="160"/>
    </row>
    <row r="458" spans="3:6" ht="19.5" customHeight="1">
      <c r="C458" s="139"/>
      <c r="D458" s="160"/>
      <c r="E458" s="161"/>
      <c r="F458" s="160"/>
    </row>
    <row r="459" spans="3:6" ht="19.5" customHeight="1">
      <c r="C459" s="139"/>
      <c r="D459" s="160"/>
      <c r="E459" s="161"/>
      <c r="F459" s="160"/>
    </row>
    <row r="460" spans="3:6" ht="19.5" customHeight="1">
      <c r="C460" s="139"/>
      <c r="D460" s="160"/>
      <c r="E460" s="161"/>
      <c r="F460" s="160"/>
    </row>
    <row r="461" spans="3:6" ht="19.5" customHeight="1">
      <c r="C461" s="139"/>
      <c r="D461" s="160"/>
      <c r="E461" s="161"/>
      <c r="F461" s="160"/>
    </row>
    <row r="462" spans="3:6" ht="19.5" customHeight="1">
      <c r="C462" s="139"/>
      <c r="D462" s="160"/>
      <c r="E462" s="161"/>
      <c r="F462" s="160"/>
    </row>
    <row r="463" spans="3:6" ht="19.5" customHeight="1">
      <c r="C463" s="139"/>
      <c r="D463" s="160"/>
      <c r="E463" s="161"/>
      <c r="F463" s="160"/>
    </row>
    <row r="464" spans="3:6" ht="19.5" customHeight="1">
      <c r="C464" s="139"/>
      <c r="D464" s="160"/>
      <c r="E464" s="161"/>
      <c r="F464" s="160"/>
    </row>
    <row r="465" spans="3:6" ht="19.5" customHeight="1">
      <c r="C465" s="139"/>
      <c r="D465" s="160"/>
      <c r="E465" s="161"/>
      <c r="F465" s="160"/>
    </row>
    <row r="466" spans="3:6" ht="19.5" customHeight="1">
      <c r="C466" s="139"/>
      <c r="D466" s="160"/>
      <c r="E466" s="161"/>
      <c r="F466" s="160"/>
    </row>
    <row r="467" spans="3:6" ht="19.5" customHeight="1">
      <c r="C467" s="139"/>
      <c r="D467" s="160"/>
      <c r="E467" s="161"/>
      <c r="F467" s="160"/>
    </row>
    <row r="468" spans="3:6" ht="19.5" customHeight="1">
      <c r="C468" s="139"/>
      <c r="D468" s="160"/>
      <c r="E468" s="161"/>
      <c r="F468" s="160"/>
    </row>
    <row r="469" spans="3:6" ht="19.5" customHeight="1">
      <c r="C469" s="139"/>
      <c r="D469" s="160"/>
      <c r="E469" s="161"/>
      <c r="F469" s="160"/>
    </row>
    <row r="470" spans="3:6" ht="19.5" customHeight="1">
      <c r="C470" s="139"/>
      <c r="D470" s="160"/>
      <c r="E470" s="161"/>
      <c r="F470" s="160"/>
    </row>
    <row r="471" spans="3:6" ht="19.5" customHeight="1">
      <c r="C471" s="139"/>
      <c r="D471" s="160"/>
      <c r="E471" s="161"/>
      <c r="F471" s="160"/>
    </row>
    <row r="472" spans="3:6" ht="19.5" customHeight="1">
      <c r="C472" s="139"/>
      <c r="D472" s="160"/>
      <c r="E472" s="161"/>
      <c r="F472" s="160"/>
    </row>
    <row r="473" spans="3:6" ht="19.5" customHeight="1">
      <c r="C473" s="139"/>
      <c r="D473" s="160"/>
      <c r="E473" s="161"/>
      <c r="F473" s="160"/>
    </row>
    <row r="474" spans="3:6" ht="19.5" customHeight="1">
      <c r="C474" s="139"/>
      <c r="D474" s="160"/>
      <c r="E474" s="161"/>
      <c r="F474" s="160"/>
    </row>
    <row r="475" spans="3:6" ht="19.5" customHeight="1">
      <c r="C475" s="139"/>
      <c r="D475" s="160"/>
      <c r="E475" s="161"/>
      <c r="F475" s="160"/>
    </row>
    <row r="476" spans="3:6" ht="19.5" customHeight="1">
      <c r="C476" s="139"/>
      <c r="D476" s="160"/>
      <c r="E476" s="161"/>
      <c r="F476" s="160"/>
    </row>
    <row r="477" spans="3:6" ht="19.5" customHeight="1">
      <c r="C477" s="139"/>
      <c r="D477" s="160"/>
      <c r="E477" s="161"/>
      <c r="F477" s="160"/>
    </row>
    <row r="478" spans="3:6" ht="19.5" customHeight="1">
      <c r="C478" s="139"/>
      <c r="D478" s="160"/>
      <c r="E478" s="161"/>
      <c r="F478" s="160"/>
    </row>
    <row r="479" spans="3:6" ht="19.5" customHeight="1">
      <c r="C479" s="139"/>
      <c r="D479" s="160"/>
      <c r="E479" s="161"/>
      <c r="F479" s="160"/>
    </row>
    <row r="480" spans="3:6" ht="19.5" customHeight="1">
      <c r="C480" s="139"/>
      <c r="D480" s="160"/>
      <c r="E480" s="161"/>
      <c r="F480" s="160"/>
    </row>
    <row r="481" spans="3:6" ht="19.5" customHeight="1">
      <c r="C481" s="139"/>
      <c r="D481" s="160"/>
      <c r="E481" s="161"/>
      <c r="F481" s="160"/>
    </row>
    <row r="482" spans="3:6" ht="19.5" customHeight="1">
      <c r="C482" s="139"/>
      <c r="D482" s="160"/>
      <c r="E482" s="161"/>
      <c r="F482" s="160"/>
    </row>
    <row r="483" spans="3:6" ht="19.5" customHeight="1">
      <c r="C483" s="139"/>
      <c r="D483" s="160"/>
      <c r="E483" s="161"/>
      <c r="F483" s="160"/>
    </row>
    <row r="484" spans="3:6" ht="19.5" customHeight="1">
      <c r="C484" s="139"/>
      <c r="D484" s="160"/>
      <c r="E484" s="161"/>
      <c r="F484" s="160"/>
    </row>
    <row r="485" spans="3:6" ht="19.5" customHeight="1">
      <c r="C485" s="139"/>
      <c r="D485" s="160"/>
      <c r="E485" s="161"/>
      <c r="F485" s="160"/>
    </row>
    <row r="486" spans="3:6" ht="19.5" customHeight="1">
      <c r="C486" s="139"/>
      <c r="D486" s="160"/>
      <c r="E486" s="161"/>
      <c r="F486" s="160"/>
    </row>
    <row r="487" spans="3:6" ht="19.5" customHeight="1">
      <c r="C487" s="139"/>
      <c r="D487" s="160"/>
      <c r="E487" s="161"/>
      <c r="F487" s="160"/>
    </row>
    <row r="488" spans="3:6" ht="19.5" customHeight="1">
      <c r="C488" s="139"/>
      <c r="D488" s="160"/>
      <c r="E488" s="161"/>
      <c r="F488" s="160"/>
    </row>
    <row r="489" spans="3:6" ht="19.5" customHeight="1">
      <c r="C489" s="139"/>
      <c r="D489" s="160"/>
      <c r="E489" s="161"/>
      <c r="F489" s="160"/>
    </row>
    <row r="490" spans="3:6" ht="19.5" customHeight="1">
      <c r="C490" s="139"/>
      <c r="D490" s="160"/>
      <c r="E490" s="161"/>
      <c r="F490" s="160"/>
    </row>
    <row r="491" spans="3:6" ht="19.5" customHeight="1">
      <c r="C491" s="139"/>
      <c r="D491" s="160"/>
      <c r="E491" s="161"/>
      <c r="F491" s="160"/>
    </row>
    <row r="492" spans="3:6" ht="19.5" customHeight="1">
      <c r="C492" s="139"/>
      <c r="D492" s="160"/>
      <c r="E492" s="161"/>
      <c r="F492" s="160"/>
    </row>
    <row r="493" spans="3:6" ht="19.5" customHeight="1">
      <c r="C493" s="139"/>
      <c r="D493" s="160"/>
      <c r="E493" s="161"/>
      <c r="F493" s="160"/>
    </row>
    <row r="494" spans="3:6" ht="19.5" customHeight="1">
      <c r="C494" s="139"/>
      <c r="D494" s="160"/>
      <c r="E494" s="161"/>
      <c r="F494" s="160"/>
    </row>
    <row r="495" spans="3:6" ht="19.5" customHeight="1">
      <c r="C495" s="139"/>
      <c r="D495" s="160"/>
      <c r="E495" s="161"/>
      <c r="F495" s="160"/>
    </row>
    <row r="496" spans="3:6" ht="19.5" customHeight="1">
      <c r="C496" s="139"/>
      <c r="D496" s="160"/>
      <c r="E496" s="161"/>
      <c r="F496" s="160"/>
    </row>
    <row r="497" spans="3:6" ht="19.5" customHeight="1">
      <c r="C497" s="139"/>
      <c r="D497" s="160"/>
      <c r="E497" s="161"/>
      <c r="F497" s="160"/>
    </row>
    <row r="498" spans="3:6" ht="19.5" customHeight="1">
      <c r="C498" s="139"/>
      <c r="D498" s="160"/>
      <c r="E498" s="161"/>
      <c r="F498" s="160"/>
    </row>
    <row r="499" spans="3:6" ht="19.5" customHeight="1">
      <c r="C499" s="139"/>
      <c r="D499" s="160"/>
      <c r="E499" s="161"/>
      <c r="F499" s="160"/>
    </row>
    <row r="500" spans="3:6" ht="19.5" customHeight="1">
      <c r="C500" s="139"/>
      <c r="D500" s="160"/>
      <c r="E500" s="161"/>
      <c r="F500" s="160"/>
    </row>
    <row r="501" spans="3:6" ht="19.5" customHeight="1">
      <c r="C501" s="139"/>
      <c r="D501" s="160"/>
      <c r="E501" s="161"/>
      <c r="F501" s="160"/>
    </row>
    <row r="502" spans="3:6" ht="19.5" customHeight="1">
      <c r="C502" s="139"/>
      <c r="D502" s="160"/>
      <c r="E502" s="161"/>
      <c r="F502" s="160"/>
    </row>
    <row r="503" spans="3:6" ht="19.5" customHeight="1">
      <c r="C503" s="139"/>
      <c r="D503" s="160"/>
      <c r="E503" s="161"/>
      <c r="F503" s="160"/>
    </row>
    <row r="504" spans="3:6" ht="19.5" customHeight="1">
      <c r="C504" s="139"/>
      <c r="D504" s="160"/>
      <c r="E504" s="161"/>
      <c r="F504" s="160"/>
    </row>
  </sheetData>
  <sheetProtection/>
  <mergeCells count="5">
    <mergeCell ref="F38:L44"/>
    <mergeCell ref="F6:L12"/>
    <mergeCell ref="F14:L20"/>
    <mergeCell ref="F22:L28"/>
    <mergeCell ref="F30:L36"/>
  </mergeCells>
  <printOptions/>
  <pageMargins left="0" right="0" top="0.2362204724409449" bottom="0.1968503937007874" header="0.2362204724409449" footer="0.1968503937007874"/>
  <pageSetup fitToHeight="7" horizontalDpi="600" verticalDpi="600" orientation="portrait" paperSize="9" scale="83"/>
  <headerFooter alignWithMargins="0">
    <oddFooter>&amp;R&amp;"Arial,Standard"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B1">
      <selection activeCell="D14" sqref="D14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8.375" style="10" customWidth="1"/>
    <col min="5" max="5" width="3.25390625" style="65" hidden="1" customWidth="1"/>
    <col min="6" max="6" width="27.375" style="12" customWidth="1"/>
    <col min="7" max="7" width="8.25390625" style="50" customWidth="1"/>
    <col min="8" max="8" width="10.125" style="50" customWidth="1"/>
    <col min="9" max="12" width="8.25390625" style="50" customWidth="1"/>
    <col min="13" max="13" width="9.625" style="14" customWidth="1"/>
    <col min="14" max="14" width="10.625" style="14" customWidth="1"/>
    <col min="15" max="15" width="10.75390625" style="14" customWidth="1"/>
    <col min="16" max="16" width="6.375" style="107" customWidth="1"/>
    <col min="17" max="17" width="3.625" style="13" customWidth="1"/>
    <col min="18" max="18" width="7.00390625" style="107" customWidth="1"/>
    <col min="19" max="19" width="3.25390625" style="14" customWidth="1"/>
    <col min="20" max="20" width="7.87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75" t="s">
        <v>94</v>
      </c>
      <c r="G2" s="42" t="s">
        <v>39</v>
      </c>
      <c r="H2" s="43">
        <v>2236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43">
        <v>4</v>
      </c>
      <c r="I3" s="45" t="s">
        <v>42</v>
      </c>
      <c r="J3" s="45"/>
      <c r="K3" s="45"/>
      <c r="L3" s="45"/>
      <c r="M3" s="11" t="s">
        <v>1</v>
      </c>
      <c r="N3" s="35">
        <v>43</v>
      </c>
      <c r="O3" s="13" t="s">
        <v>43</v>
      </c>
      <c r="T3" s="13"/>
      <c r="U3" s="8"/>
    </row>
    <row r="4" spans="1:21" ht="12">
      <c r="A4" s="8"/>
      <c r="F4" s="36"/>
      <c r="G4" s="42" t="s">
        <v>44</v>
      </c>
      <c r="H4" s="43">
        <v>6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55.9</v>
      </c>
      <c r="J5" s="13" t="s">
        <v>48</v>
      </c>
      <c r="K5" s="98"/>
      <c r="L5" s="98"/>
      <c r="N5" s="15">
        <f>I5/H4</f>
        <v>9.316666666666666</v>
      </c>
      <c r="O5" s="14" t="s">
        <v>49</v>
      </c>
      <c r="U5" s="8"/>
    </row>
    <row r="6" spans="1:21" ht="12">
      <c r="A6" s="8"/>
      <c r="F6" s="11" t="s">
        <v>50</v>
      </c>
      <c r="G6" s="48">
        <f>H2/H4</f>
        <v>372.6666666666667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53</v>
      </c>
      <c r="P6" s="108"/>
      <c r="Q6" s="119"/>
      <c r="R6" s="108"/>
      <c r="S6" s="16"/>
      <c r="T6" s="16"/>
      <c r="U6" s="8"/>
    </row>
    <row r="7" spans="1:21" ht="17.25" customHeight="1">
      <c r="A7" s="8"/>
      <c r="J7" s="49"/>
      <c r="L7" s="49" t="s">
        <v>86</v>
      </c>
      <c r="M7" s="17">
        <f>N3/H4</f>
        <v>7.166666666666667</v>
      </c>
      <c r="N7" s="17">
        <f>N5*H3</f>
        <v>37.266666666666666</v>
      </c>
      <c r="O7" s="17">
        <f>N5-M7</f>
        <v>2.1499999999999995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55</v>
      </c>
      <c r="G10" s="51"/>
      <c r="H10" s="52"/>
      <c r="J10" s="53"/>
      <c r="L10" s="53" t="s">
        <v>56</v>
      </c>
      <c r="M10" s="1">
        <f>M7</f>
        <v>7.166666666666667</v>
      </c>
      <c r="N10" s="2">
        <f>N7</f>
        <v>37.266666666666666</v>
      </c>
      <c r="O10" s="3">
        <f>O7</f>
        <v>2.1499999999999995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77</v>
      </c>
      <c r="I12" s="54" t="s">
        <v>59</v>
      </c>
      <c r="J12" s="54" t="s">
        <v>78</v>
      </c>
      <c r="K12" s="54" t="s">
        <v>76</v>
      </c>
      <c r="L12" s="54" t="s">
        <v>87</v>
      </c>
      <c r="M12" s="15" t="s">
        <v>51</v>
      </c>
      <c r="N12" s="15" t="s">
        <v>52</v>
      </c>
      <c r="O12" s="15" t="s">
        <v>60</v>
      </c>
      <c r="P12" s="245" t="s">
        <v>80</v>
      </c>
      <c r="Q12" s="245"/>
      <c r="R12" s="245" t="s">
        <v>79</v>
      </c>
      <c r="S12" s="245"/>
      <c r="T12" s="16" t="s">
        <v>85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5</v>
      </c>
      <c r="E14" s="39">
        <v>79</v>
      </c>
      <c r="F14" s="74" t="str">
        <f>INDEX('Essen-Werte'!$B$1:$B$301,$E14)</f>
        <v>Creme Double 42 % Fett</v>
      </c>
      <c r="G14" s="73">
        <f>INDEX('Essen-Werte'!$D$1:$D$83,$E14)</f>
        <v>2.2</v>
      </c>
      <c r="H14" s="73">
        <f>INDEX('Essen-Werte'!$E$1:$E$83,$E14)</f>
        <v>42</v>
      </c>
      <c r="I14" s="73">
        <f>INDEX('Essen-Werte'!$F$1:$F$83,$E14)</f>
        <v>3.2</v>
      </c>
      <c r="J14" s="73">
        <f>INDEX('Essen-Werte'!$G$1:$G$83,$E14)</f>
        <v>126</v>
      </c>
      <c r="K14" s="73">
        <f>INDEX('Essen-Werte'!$H$1:$H$83,$E14)</f>
        <v>30</v>
      </c>
      <c r="L14" s="73">
        <f>INDEX('Essen-Werte'!$I$1:$I$83,$E14)</f>
        <v>0</v>
      </c>
      <c r="M14" s="5">
        <f>G14*0.01*D14</f>
        <v>0.11000000000000001</v>
      </c>
      <c r="N14" s="23">
        <f>H14*0.01*D14</f>
        <v>2.1</v>
      </c>
      <c r="O14" s="23">
        <f>I14*0.01*D14</f>
        <v>0.16</v>
      </c>
      <c r="P14" s="112">
        <f>J14*0.01*D14</f>
        <v>6.3</v>
      </c>
      <c r="Q14" s="125" t="s">
        <v>81</v>
      </c>
      <c r="R14" s="115">
        <f>K14*0.01*D14</f>
        <v>1.5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 t="str">
        <f>INDEX('Essen-Werte'!$A$1:$A$301,$E14)</f>
        <v>Milchprod.</v>
      </c>
      <c r="G15" s="56"/>
      <c r="H15" s="56"/>
      <c r="I15" s="56"/>
      <c r="J15" s="56"/>
      <c r="K15" s="56"/>
      <c r="L15" s="56"/>
      <c r="M15" s="6">
        <f>M10-M14</f>
        <v>7.056666666666667</v>
      </c>
      <c r="N15" s="25">
        <f>N10-N14</f>
        <v>35.166666666666664</v>
      </c>
      <c r="O15" s="25">
        <f>O10-O14</f>
        <v>1.9899999999999995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3</v>
      </c>
      <c r="E17" s="39">
        <v>71</v>
      </c>
      <c r="F17" s="74" t="str">
        <f>INDEX('Essen-Werte'!$B$1:$B$301,$E17)</f>
        <v>Reis</v>
      </c>
      <c r="G17" s="73">
        <f>INDEX('Essen-Werte'!$D$1:$D$301,$E17)</f>
        <v>7</v>
      </c>
      <c r="H17" s="73">
        <f>INDEX('Essen-Werte'!$E$1:$E$301,$E17)</f>
        <v>2</v>
      </c>
      <c r="I17" s="73">
        <f>INDEX('Essen-Werte'!$F$1:$F$301,$E17)</f>
        <v>75</v>
      </c>
      <c r="J17" s="73">
        <f>INDEX('Essen-Werte'!$G$1:$G$301,$E17)</f>
        <v>0</v>
      </c>
      <c r="K17" s="73">
        <f>INDEX('Essen-Werte'!$H$1:$H$301,$E17)</f>
        <v>10</v>
      </c>
      <c r="L17" s="73">
        <f>INDEX('Essen-Werte'!$I$1:$I$83,$E17)</f>
        <v>2</v>
      </c>
      <c r="M17" s="5">
        <f>G17*0.01*D17</f>
        <v>0.21000000000000002</v>
      </c>
      <c r="N17" s="23">
        <f>H17*0.01*D17</f>
        <v>0.06</v>
      </c>
      <c r="O17" s="23">
        <f>I17*0.01*D17</f>
        <v>2.25</v>
      </c>
      <c r="P17" s="112">
        <f>J17*0.01*D17</f>
        <v>0</v>
      </c>
      <c r="Q17" s="125" t="s">
        <v>81</v>
      </c>
      <c r="R17" s="115">
        <f>K17*0.01*D17</f>
        <v>0.30000000000000004</v>
      </c>
      <c r="S17" s="114" t="s">
        <v>81</v>
      </c>
      <c r="T17" s="5">
        <f>L17*0.01*D17</f>
        <v>0.06</v>
      </c>
      <c r="U17" s="18"/>
    </row>
    <row r="18" spans="1:21" ht="12" customHeight="1" thickTop="1">
      <c r="A18" s="8"/>
      <c r="B18" s="24"/>
      <c r="C18" s="24"/>
      <c r="D18" s="24"/>
      <c r="E18" s="129"/>
      <c r="F18" s="202" t="str">
        <f>INDEX('Essen-Werte'!$A$1:$A$301,$E17)</f>
        <v>Getreide</v>
      </c>
      <c r="G18" s="204"/>
      <c r="H18" s="56"/>
      <c r="I18" s="56"/>
      <c r="J18" s="56"/>
      <c r="K18" s="56"/>
      <c r="L18" s="56"/>
      <c r="M18" s="6">
        <f>M10-M14-M17</f>
        <v>6.846666666666667</v>
      </c>
      <c r="N18" s="25">
        <f>N10-N14-N17</f>
        <v>35.10666666666666</v>
      </c>
      <c r="O18" s="25">
        <f>O10-O14-O17</f>
        <v>-0.26000000000000045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203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21</v>
      </c>
      <c r="E20" s="39">
        <v>74</v>
      </c>
      <c r="F20" s="74" t="str">
        <f>INDEX('Essen-Werte'!$B$1:$B$301,$E20)</f>
        <v>Semmelbrösel</v>
      </c>
      <c r="G20" s="73">
        <f>INDEX('Essen-Werte'!$D$1:$D$301,$E20)</f>
        <v>10.1</v>
      </c>
      <c r="H20" s="73">
        <f>INDEX('Essen-Werte'!$E$1:$E$301,$E20)</f>
        <v>2.1</v>
      </c>
      <c r="I20" s="73">
        <f>INDEX('Essen-Werte'!$F$1:$F$301,$E20)</f>
        <v>73.51</v>
      </c>
      <c r="J20" s="73">
        <f>INDEX('Essen-Werte'!$G$1:$G$301,$E20)</f>
        <v>0</v>
      </c>
      <c r="K20" s="73">
        <f>INDEX('Essen-Werte'!$H$1:$H$301,$E20)</f>
        <v>400</v>
      </c>
      <c r="L20" s="73">
        <f>INDEX('Essen-Werte'!$I$1:$I$83,$E20)</f>
        <v>5.3</v>
      </c>
      <c r="M20" s="5">
        <f>G20*0.01*D20</f>
        <v>2.121</v>
      </c>
      <c r="N20" s="23">
        <f>H20*0.01*D20</f>
        <v>0.441</v>
      </c>
      <c r="O20" s="23">
        <f>I20*0.01*D20</f>
        <v>15.437100000000001</v>
      </c>
      <c r="P20" s="112">
        <f>J20*0.01*D20</f>
        <v>0</v>
      </c>
      <c r="Q20" s="128" t="s">
        <v>81</v>
      </c>
      <c r="R20" s="112">
        <f>K20*0.01*D20</f>
        <v>84</v>
      </c>
      <c r="S20" s="104" t="s">
        <v>81</v>
      </c>
      <c r="T20" s="5">
        <f>L20*0.01*D20</f>
        <v>1.113</v>
      </c>
      <c r="U20" s="18"/>
    </row>
    <row r="21" spans="1:21" ht="12" customHeight="1" thickTop="1">
      <c r="A21" s="8"/>
      <c r="B21" s="24"/>
      <c r="C21" s="24"/>
      <c r="D21" s="24"/>
      <c r="E21" s="129"/>
      <c r="F21" s="74" t="str">
        <f>INDEX('Essen-Werte'!$A$1:$A$301,$E20)</f>
        <v>Getreide</v>
      </c>
      <c r="G21" s="56"/>
      <c r="H21" s="56"/>
      <c r="I21" s="56"/>
      <c r="J21" s="56"/>
      <c r="K21" s="56"/>
      <c r="L21" s="56"/>
      <c r="M21" s="6">
        <f>M10-M14-M17-M20</f>
        <v>4.725666666666667</v>
      </c>
      <c r="N21" s="25">
        <f>N10-N14-N17-N20</f>
        <v>34.66566666666666</v>
      </c>
      <c r="O21" s="25">
        <f>O10-O14-O17-O20</f>
        <v>-15.6971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100</v>
      </c>
      <c r="E23" s="39">
        <v>80</v>
      </c>
      <c r="F23" s="74" t="str">
        <f>INDEX('Essen-Werte'!$B$1:$B$301,$E23)</f>
        <v>Creme Fraiche 30 % Fett</v>
      </c>
      <c r="G23" s="73">
        <f>INDEX('Essen-Werte'!$D$1:$D$301,$E23)</f>
        <v>2.7</v>
      </c>
      <c r="H23" s="73">
        <f>INDEX('Essen-Werte'!$E$1:$E$301,$E23)</f>
        <v>30.2</v>
      </c>
      <c r="I23" s="73">
        <f>INDEX('Essen-Werte'!$F$1:$F$301,$E23)</f>
        <v>3.7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INDEX('Essen-Werte'!$I$1:$I$83,$E23)</f>
        <v>0</v>
      </c>
      <c r="M23" s="5">
        <f>G23*0.01*D23</f>
        <v>2.7</v>
      </c>
      <c r="N23" s="23">
        <f>H23*0.01*D23</f>
        <v>30.2</v>
      </c>
      <c r="O23" s="23">
        <f>I23*0.01*D23</f>
        <v>3.7000000000000006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 t="str">
        <f>INDEX('Essen-Werte'!$A$1:$A$301,$E23)</f>
        <v>Milchprod.</v>
      </c>
      <c r="G24" s="56"/>
      <c r="H24" s="56"/>
      <c r="I24" s="56"/>
      <c r="J24" s="56"/>
      <c r="K24" s="56"/>
      <c r="L24" s="56"/>
      <c r="M24" s="6">
        <f>M10-M14-M17-M20-M23</f>
        <v>2.025666666666667</v>
      </c>
      <c r="N24" s="25">
        <f>N10-N14-N17-N20-N23</f>
        <v>4.46566666666666</v>
      </c>
      <c r="O24" s="25">
        <f>O10-O14-O17-O20-O23</f>
        <v>-19.397100000000002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/>
      <c r="E26" s="39">
        <v>84</v>
      </c>
      <c r="F26" s="74">
        <f>INDEX('Essen-Werte'!$B$1:$B$301,$E26)</f>
        <v>0</v>
      </c>
      <c r="G26" s="73">
        <f>INDEX('Essen-Werte'!$D$1:$D$301,$E26)</f>
        <v>0</v>
      </c>
      <c r="H26" s="73">
        <f>INDEX('Essen-Werte'!$E$1:$E$301,$E26)</f>
        <v>0</v>
      </c>
      <c r="I26" s="73">
        <f>INDEX('Essen-Werte'!$F$1:$F$301,$E26)</f>
        <v>0</v>
      </c>
      <c r="J26" s="73">
        <f>INDEX('Essen-Werte'!$G$1:$G$301,$E26)</f>
        <v>0</v>
      </c>
      <c r="K26" s="73">
        <f>INDEX('Essen-Werte'!$H$1:$H$301,$E26)</f>
        <v>0</v>
      </c>
      <c r="L26" s="73" t="e">
        <f>INDEX('Essen-Werte'!$I$1:$I$83,$E26)</f>
        <v>#REF!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 t="e">
        <f>L26*0.01*D26</f>
        <v>#REF!</v>
      </c>
      <c r="U26" s="18"/>
    </row>
    <row r="27" spans="1:21" ht="12" customHeight="1" thickTop="1">
      <c r="A27" s="8"/>
      <c r="B27" s="24"/>
      <c r="C27" s="24"/>
      <c r="D27" s="24"/>
      <c r="E27" s="129"/>
      <c r="F27" s="74">
        <f>INDEX('Essen-Werte'!$A$1:$A$301,$E26)</f>
        <v>0</v>
      </c>
      <c r="G27" s="56"/>
      <c r="H27" s="56"/>
      <c r="I27" s="56"/>
      <c r="J27" s="56"/>
      <c r="K27" s="56"/>
      <c r="L27" s="56"/>
      <c r="M27" s="6">
        <f>M10-M14-M17-M20-M23-M26</f>
        <v>2.025666666666667</v>
      </c>
      <c r="N27" s="25">
        <f>N10-N14-N17-N20-N23-N26</f>
        <v>4.46566666666666</v>
      </c>
      <c r="O27" s="25">
        <f>O10-O14-O17-O20-O23-O26</f>
        <v>-19.397100000000002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81</v>
      </c>
      <c r="F29" s="74" t="str">
        <f>INDEX('Essen-Werte'!$B$1:$B$301,$E29)</f>
        <v>Joghurt 3,5 % Fett</v>
      </c>
      <c r="G29" s="73">
        <f>INDEX('Essen-Werte'!$D$1:$D$301,$E29)</f>
        <v>3.9</v>
      </c>
      <c r="H29" s="73">
        <f>INDEX('Essen-Werte'!$E$1:$E$301,$E29)</f>
        <v>3.5</v>
      </c>
      <c r="I29" s="73">
        <f>INDEX('Essen-Werte'!$F$1:$F$301,$E29)</f>
        <v>4.6</v>
      </c>
      <c r="J29" s="73">
        <f>INDEX('Essen-Werte'!$G$1:$G$301,$E29)</f>
        <v>13</v>
      </c>
      <c r="K29" s="73">
        <f>INDEX('Essen-Werte'!$H$1:$H$301,$E29)</f>
        <v>50</v>
      </c>
      <c r="L29" s="73">
        <f>INDEX('Essen-Werte'!$I$1:$I$83,$E29)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 t="str">
        <f>INDEX('Essen-Werte'!$A$1:$A$301,$E29)</f>
        <v>Milchprod.</v>
      </c>
      <c r="G30" s="56"/>
      <c r="H30" s="56"/>
      <c r="I30" s="56"/>
      <c r="J30" s="56"/>
      <c r="K30" s="56"/>
      <c r="L30" s="56"/>
      <c r="M30" s="6">
        <f>M10-M14-M17-M20-M23-M26-M29</f>
        <v>2.025666666666667</v>
      </c>
      <c r="N30" s="6">
        <f>N10-N14-N17-N20-N23-N26-N29</f>
        <v>4.46566666666666</v>
      </c>
      <c r="O30" s="25">
        <f>O10-O14-O17-O20-O23-O26-O29</f>
        <v>-19.397100000000002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INDEX('Essen-Werte'!$I$1:$I$83,$E32)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2.025666666666667</v>
      </c>
      <c r="N33" s="6">
        <f>N10-N14-N17-N20-N23-N26-N29-N32</f>
        <v>4.46566666666666</v>
      </c>
      <c r="O33" s="25">
        <f>O10-O14-O17-O20-O23-O26-O29-O32</f>
        <v>-19.397100000000002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INDEX('Essen-Werte'!$I$1:$I$83,$E35)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2.025666666666667</v>
      </c>
      <c r="N36" s="6">
        <f>N10-N14-N17-N20-N23-N26-N29-N32-N35</f>
        <v>4.46566666666666</v>
      </c>
      <c r="O36" s="25">
        <f>O10-O14-O17-O20-O23-O26-O29-O32-O35</f>
        <v>-19.397100000000002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>
        <f>N38/(M38+O38)</f>
        <v>1.2290496513427334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63</v>
      </c>
      <c r="I38" s="31">
        <f>(4*M38)+(9*N38)+(4*O38)</f>
        <v>401.9614</v>
      </c>
      <c r="L38" s="167" t="s">
        <v>83</v>
      </c>
      <c r="M38" s="164">
        <f>M14+M17+M20+M23+M26+M29+M32+M35</f>
        <v>5.141</v>
      </c>
      <c r="N38" s="165">
        <f>N14+N17+N20+N23+N26+N29+N32+N35</f>
        <v>32.801</v>
      </c>
      <c r="O38" s="2">
        <f>O14+O17+O20+O23+O26+O29+O32+O35</f>
        <v>21.5471</v>
      </c>
      <c r="P38" s="116">
        <f>P14+P17+P20+P23+P26+P29+P32+P35</f>
        <v>6.3</v>
      </c>
      <c r="Q38" s="124" t="s">
        <v>81</v>
      </c>
      <c r="R38" s="116">
        <f>R14+R17+R20+R23+R26+R29+R32+R35</f>
        <v>85.8</v>
      </c>
      <c r="S38" s="181" t="s">
        <v>81</v>
      </c>
      <c r="T38" s="2" t="e">
        <f>T14+T17+T20+T23+T26+T29+T32+T35</f>
        <v>#REF!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101"/>
      <c r="E40" s="60"/>
      <c r="F40" s="61"/>
      <c r="G40" s="62"/>
      <c r="H40" s="62"/>
      <c r="I40" s="63"/>
      <c r="J40" s="63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101"/>
      <c r="E41" s="60"/>
      <c r="F41" s="61"/>
      <c r="G41" s="62"/>
      <c r="H41" s="62"/>
      <c r="I41" s="63"/>
      <c r="J41" s="63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101"/>
      <c r="E42" s="60"/>
      <c r="F42" s="61"/>
      <c r="G42" s="62"/>
      <c r="H42" s="62"/>
      <c r="I42" s="63"/>
      <c r="J42" s="63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65"/>
      <c r="E43" s="12"/>
      <c r="F43" s="50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2">
    <mergeCell ref="R12:S12"/>
    <mergeCell ref="P12:Q12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0"/>
  <headerFooter alignWithMargins="0">
    <oddHeader>&amp;C&amp;"Times New Roman,Fett"&amp;12KETOGENE DIÄT ARBEITSBLATT</oddHeader>
    <oddFooter>&amp;C
&amp;R&amp;F 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B8">
      <selection activeCell="F21" sqref="F21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6.00390625" style="10" customWidth="1"/>
    <col min="5" max="5" width="3.25390625" style="65" hidden="1" customWidth="1"/>
    <col min="6" max="6" width="27.375" style="12" customWidth="1"/>
    <col min="7" max="7" width="8.25390625" style="50" customWidth="1"/>
    <col min="8" max="8" width="10.125" style="50" customWidth="1"/>
    <col min="9" max="12" width="8.25390625" style="50" customWidth="1"/>
    <col min="13" max="13" width="9.625" style="14" customWidth="1"/>
    <col min="14" max="14" width="10.625" style="14" customWidth="1"/>
    <col min="15" max="15" width="10.75390625" style="14" customWidth="1"/>
    <col min="16" max="16" width="6.375" style="107" customWidth="1"/>
    <col min="17" max="17" width="4.00390625" style="13" customWidth="1"/>
    <col min="18" max="18" width="7.00390625" style="107" customWidth="1"/>
    <col min="19" max="19" width="3.25390625" style="14" customWidth="1"/>
    <col min="20" max="20" width="7.87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75" t="s">
        <v>92</v>
      </c>
      <c r="G2" s="42" t="s">
        <v>39</v>
      </c>
      <c r="H2" s="43">
        <v>50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43">
        <v>4</v>
      </c>
      <c r="I3" s="45" t="s">
        <v>42</v>
      </c>
      <c r="J3" s="45"/>
      <c r="K3" s="45"/>
      <c r="L3" s="45"/>
      <c r="M3" s="11" t="s">
        <v>1</v>
      </c>
      <c r="N3" s="35">
        <v>18</v>
      </c>
      <c r="O3" s="13" t="s">
        <v>43</v>
      </c>
      <c r="T3" s="13"/>
      <c r="U3" s="8"/>
    </row>
    <row r="4" spans="1:21" ht="12">
      <c r="A4" s="8"/>
      <c r="F4" s="36"/>
      <c r="G4" s="42" t="s">
        <v>44</v>
      </c>
      <c r="H4" s="43">
        <v>1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1.25</v>
      </c>
      <c r="J5" s="98"/>
      <c r="K5" s="98"/>
      <c r="L5" s="98"/>
      <c r="M5" s="13" t="s">
        <v>48</v>
      </c>
      <c r="N5" s="15">
        <f>I5/H4</f>
        <v>1.25</v>
      </c>
      <c r="O5" s="14" t="s">
        <v>49</v>
      </c>
      <c r="U5" s="8"/>
    </row>
    <row r="6" spans="1:21" ht="12">
      <c r="A6" s="8"/>
      <c r="F6" s="11" t="s">
        <v>50</v>
      </c>
      <c r="G6" s="48">
        <f>H2/H4</f>
        <v>50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53</v>
      </c>
      <c r="P6" s="108"/>
      <c r="Q6" s="119"/>
      <c r="R6" s="108"/>
      <c r="S6" s="16"/>
      <c r="T6" s="16"/>
      <c r="U6" s="8"/>
    </row>
    <row r="7" spans="1:21" ht="17.25" customHeight="1">
      <c r="A7" s="8"/>
      <c r="J7" s="49"/>
      <c r="L7" s="49" t="s">
        <v>86</v>
      </c>
      <c r="M7" s="17">
        <f>N3/H4</f>
        <v>18</v>
      </c>
      <c r="N7" s="17">
        <f>N5*H3</f>
        <v>5</v>
      </c>
      <c r="O7" s="17">
        <f>N5-M7</f>
        <v>-16.75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93</v>
      </c>
      <c r="G10" s="51"/>
      <c r="H10" s="52"/>
      <c r="J10" s="53"/>
      <c r="L10" s="53" t="s">
        <v>56</v>
      </c>
      <c r="M10" s="1">
        <f>M7</f>
        <v>18</v>
      </c>
      <c r="N10" s="2">
        <f>N7</f>
        <v>5</v>
      </c>
      <c r="O10" s="3">
        <f>O7</f>
        <v>-16.75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77</v>
      </c>
      <c r="I12" s="54" t="s">
        <v>59</v>
      </c>
      <c r="J12" s="54" t="s">
        <v>78</v>
      </c>
      <c r="K12" s="54" t="s">
        <v>76</v>
      </c>
      <c r="L12" s="54" t="s">
        <v>87</v>
      </c>
      <c r="M12" s="15" t="s">
        <v>51</v>
      </c>
      <c r="N12" s="15" t="s">
        <v>52</v>
      </c>
      <c r="O12" s="15" t="s">
        <v>60</v>
      </c>
      <c r="P12" s="245" t="s">
        <v>80</v>
      </c>
      <c r="Q12" s="245"/>
      <c r="R12" s="245" t="s">
        <v>79</v>
      </c>
      <c r="S12" s="245"/>
      <c r="T12" s="16" t="s">
        <v>85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6</v>
      </c>
      <c r="E14" s="39">
        <v>79</v>
      </c>
      <c r="F14" s="74" t="str">
        <f>INDEX('Essen-Werte'!$B$1:$B$301,$E14)</f>
        <v>Creme Double 42 % Fett</v>
      </c>
      <c r="G14" s="73">
        <f>INDEX('Essen-Werte'!$D$1:$D$83,$E14)</f>
        <v>2.2</v>
      </c>
      <c r="H14" s="73">
        <f>INDEX('Essen-Werte'!$E$1:$E$83,$E14)</f>
        <v>42</v>
      </c>
      <c r="I14" s="73">
        <f>INDEX('Essen-Werte'!$F$1:$F$83,$E14)</f>
        <v>3.2</v>
      </c>
      <c r="J14" s="73">
        <f>INDEX('Essen-Werte'!$G$1:$G$83,$E14)</f>
        <v>126</v>
      </c>
      <c r="K14" s="73">
        <f>INDEX('Essen-Werte'!$H$1:$H$83,$E14)</f>
        <v>30</v>
      </c>
      <c r="L14" s="73">
        <f>INDEX('Essen-Werte'!$I$1:$I$83,$E14)</f>
        <v>0</v>
      </c>
      <c r="M14" s="5">
        <f>G14*0.01*D14</f>
        <v>0.132</v>
      </c>
      <c r="N14" s="23">
        <f>H14*0.01*D14</f>
        <v>2.52</v>
      </c>
      <c r="O14" s="23">
        <f>I14*0.01*D14</f>
        <v>0.192</v>
      </c>
      <c r="P14" s="112">
        <f>J14*0.01*D14</f>
        <v>7.5600000000000005</v>
      </c>
      <c r="Q14" s="125" t="s">
        <v>81</v>
      </c>
      <c r="R14" s="115">
        <f>K14*0.01*D14</f>
        <v>1.7999999999999998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 t="str">
        <f>INDEX('Essen-Werte'!$A$1:$A$301,$E14)</f>
        <v>Milchprod.</v>
      </c>
      <c r="G15" s="56"/>
      <c r="H15" s="56"/>
      <c r="I15" s="56"/>
      <c r="J15" s="56"/>
      <c r="K15" s="56"/>
      <c r="L15" s="56"/>
      <c r="M15" s="6">
        <f>M10-M14</f>
        <v>17.868</v>
      </c>
      <c r="N15" s="25">
        <f>N10-N14</f>
        <v>2.48</v>
      </c>
      <c r="O15" s="25">
        <f>O10-O14</f>
        <v>-16.942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15</v>
      </c>
      <c r="E17" s="39">
        <v>74</v>
      </c>
      <c r="F17" s="74" t="str">
        <f>INDEX('Essen-Werte'!$B$1:$B$301,$E17)</f>
        <v>Semmelbrösel</v>
      </c>
      <c r="G17" s="73">
        <f>INDEX('Essen-Werte'!$D$1:$D$301,$E17)</f>
        <v>10.1</v>
      </c>
      <c r="H17" s="73">
        <f>INDEX('Essen-Werte'!$E$1:$E$301,$E17)</f>
        <v>2.1</v>
      </c>
      <c r="I17" s="73">
        <f>INDEX('Essen-Werte'!$F$1:$F$301,$E17)</f>
        <v>73.51</v>
      </c>
      <c r="J17" s="73">
        <f>INDEX('Essen-Werte'!$G$1:$G$301,$E17)</f>
        <v>0</v>
      </c>
      <c r="K17" s="73">
        <f>INDEX('Essen-Werte'!$H$1:$H$301,$E17)</f>
        <v>400</v>
      </c>
      <c r="L17" s="73">
        <f>INDEX('Essen-Werte'!$I$1:$I$83,$E17)</f>
        <v>5.3</v>
      </c>
      <c r="M17" s="5">
        <f>G17*0.01*D17</f>
        <v>1.515</v>
      </c>
      <c r="N17" s="23">
        <f>H17*0.01*D17</f>
        <v>0.315</v>
      </c>
      <c r="O17" s="23">
        <f>I17*0.01*D17</f>
        <v>11.026500000000002</v>
      </c>
      <c r="P17" s="112">
        <f>J17*0.01*D17</f>
        <v>0</v>
      </c>
      <c r="Q17" s="125" t="s">
        <v>81</v>
      </c>
      <c r="R17" s="115">
        <f>K17*0.01*D17</f>
        <v>60</v>
      </c>
      <c r="S17" s="114" t="s">
        <v>81</v>
      </c>
      <c r="T17" s="5">
        <f>L17*0.01*D17</f>
        <v>0.7949999999999999</v>
      </c>
      <c r="U17" s="18"/>
    </row>
    <row r="18" spans="1:21" ht="12" customHeight="1" thickTop="1">
      <c r="A18" s="8"/>
      <c r="B18" s="24"/>
      <c r="C18" s="24"/>
      <c r="D18" s="24"/>
      <c r="E18" s="129"/>
      <c r="F18" s="202" t="str">
        <f>INDEX('Essen-Werte'!$A$1:$A$301,$E17)</f>
        <v>Getreide</v>
      </c>
      <c r="G18" s="204"/>
      <c r="H18" s="56"/>
      <c r="I18" s="56"/>
      <c r="J18" s="56"/>
      <c r="K18" s="56"/>
      <c r="L18" s="56"/>
      <c r="M18" s="6">
        <f>M10-M14-M17</f>
        <v>16.352999999999998</v>
      </c>
      <c r="N18" s="25">
        <f>N10-N14-N17</f>
        <v>2.165</v>
      </c>
      <c r="O18" s="25">
        <f>O10-O14-O17</f>
        <v>-27.968500000000002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203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1</v>
      </c>
      <c r="E20" s="39">
        <v>76</v>
      </c>
      <c r="F20" s="74">
        <f>INDEX('Essen-Werte'!$B$1:$B$301,$E20)</f>
        <v>0</v>
      </c>
      <c r="G20" s="73">
        <f>INDEX('Essen-Werte'!$D$1:$D$301,$E20)</f>
        <v>0</v>
      </c>
      <c r="H20" s="73">
        <f>INDEX('Essen-Werte'!$E$1:$E$301,$E20)</f>
        <v>0</v>
      </c>
      <c r="I20" s="73">
        <f>INDEX('Essen-Werte'!$F$1:$F$301,$E20)</f>
        <v>0</v>
      </c>
      <c r="J20" s="73">
        <f>INDEX('Essen-Werte'!$G$1:$G$301,$E20)</f>
        <v>0</v>
      </c>
      <c r="K20" s="73">
        <f>INDEX('Essen-Werte'!$H$1:$H$301,$E20)</f>
        <v>0</v>
      </c>
      <c r="L20" s="73">
        <f>INDEX('Essen-Werte'!$I$1:$I$83,$E20)</f>
        <v>0</v>
      </c>
      <c r="M20" s="5">
        <f>G20*0.01*D20</f>
        <v>0</v>
      </c>
      <c r="N20" s="23">
        <f>H20*0.01*D20</f>
        <v>0</v>
      </c>
      <c r="O20" s="23">
        <f>I20*0.01*D20</f>
        <v>0</v>
      </c>
      <c r="P20" s="112">
        <f>J20*0.01*D20</f>
        <v>0</v>
      </c>
      <c r="Q20" s="128" t="s">
        <v>81</v>
      </c>
      <c r="R20" s="112">
        <f>K20*0.01*D20</f>
        <v>0</v>
      </c>
      <c r="S20" s="104" t="s">
        <v>81</v>
      </c>
      <c r="T20" s="5">
        <f>L20*0.01*D20</f>
        <v>0</v>
      </c>
      <c r="U20" s="18"/>
    </row>
    <row r="21" spans="1:21" ht="12" customHeight="1" thickTop="1">
      <c r="A21" s="8"/>
      <c r="B21" s="24"/>
      <c r="C21" s="24"/>
      <c r="D21" s="24"/>
      <c r="E21" s="129"/>
      <c r="F21" s="74">
        <f>INDEX('Essen-Werte'!$A$1:$A$301,$E20)</f>
        <v>0</v>
      </c>
      <c r="G21" s="56"/>
      <c r="H21" s="56"/>
      <c r="I21" s="56"/>
      <c r="J21" s="56"/>
      <c r="K21" s="56"/>
      <c r="L21" s="56"/>
      <c r="M21" s="6">
        <f>M10-M14-M17-M20</f>
        <v>16.352999999999998</v>
      </c>
      <c r="N21" s="25">
        <f>N10-N14-N17-N20</f>
        <v>2.165</v>
      </c>
      <c r="O21" s="25">
        <f>O10-O14-O17-O20</f>
        <v>-27.968500000000002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90</v>
      </c>
      <c r="E23" s="39">
        <v>80</v>
      </c>
      <c r="F23" s="74" t="str">
        <f>INDEX('Essen-Werte'!$B$1:$B$301,$E23)</f>
        <v>Creme Fraiche 30 % Fett</v>
      </c>
      <c r="G23" s="73">
        <f>INDEX('Essen-Werte'!$D$1:$D$301,$E23)</f>
        <v>2.7</v>
      </c>
      <c r="H23" s="73">
        <f>INDEX('Essen-Werte'!$E$1:$E$301,$E23)</f>
        <v>30.2</v>
      </c>
      <c r="I23" s="73">
        <f>INDEX('Essen-Werte'!$F$1:$F$301,$E23)</f>
        <v>3.7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INDEX('Essen-Werte'!$I$1:$I$83,$E23)</f>
        <v>0</v>
      </c>
      <c r="M23" s="5">
        <f>G23*0.01*D23</f>
        <v>2.43</v>
      </c>
      <c r="N23" s="23">
        <f>H23*0.01*D23</f>
        <v>27.18</v>
      </c>
      <c r="O23" s="23">
        <f>I23*0.01*D23</f>
        <v>3.3300000000000005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 t="str">
        <f>INDEX('Essen-Werte'!$A$1:$A$301,$E23)</f>
        <v>Milchprod.</v>
      </c>
      <c r="G24" s="56"/>
      <c r="H24" s="56"/>
      <c r="I24" s="56"/>
      <c r="J24" s="56"/>
      <c r="K24" s="56"/>
      <c r="L24" s="56"/>
      <c r="M24" s="6">
        <f>M10-M14-M17-M20-M23</f>
        <v>13.922999999999998</v>
      </c>
      <c r="N24" s="25">
        <f>N10-N14-N17-N20-N23</f>
        <v>-25.015</v>
      </c>
      <c r="O24" s="25">
        <f>O10-O14-O17-O20-O23</f>
        <v>-31.298500000000004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/>
      <c r="E26" s="39">
        <v>80</v>
      </c>
      <c r="F26" s="74" t="str">
        <f>INDEX('Essen-Werte'!$B$1:$B$301,$E26)</f>
        <v>Creme Fraiche 30 % Fett</v>
      </c>
      <c r="G26" s="73">
        <f>INDEX('Essen-Werte'!$D$1:$D$301,$E26)</f>
        <v>2.7</v>
      </c>
      <c r="H26" s="73">
        <f>INDEX('Essen-Werte'!$E$1:$E$301,$E26)</f>
        <v>30.2</v>
      </c>
      <c r="I26" s="73">
        <f>INDEX('Essen-Werte'!$F$1:$F$301,$E26)</f>
        <v>3.7</v>
      </c>
      <c r="J26" s="73">
        <f>INDEX('Essen-Werte'!$G$1:$G$301,$E26)</f>
        <v>0</v>
      </c>
      <c r="K26" s="73">
        <f>INDEX('Essen-Werte'!$H$1:$H$301,$E26)</f>
        <v>0</v>
      </c>
      <c r="L26" s="73">
        <f>INDEX('Essen-Werte'!$I$1:$I$83,$E26)</f>
        <v>0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>
        <f>L26*0.01*D26</f>
        <v>0</v>
      </c>
      <c r="U26" s="18"/>
    </row>
    <row r="27" spans="1:21" ht="12" customHeight="1" thickTop="1">
      <c r="A27" s="8"/>
      <c r="B27" s="24"/>
      <c r="C27" s="24"/>
      <c r="D27" s="24"/>
      <c r="E27" s="129"/>
      <c r="F27" s="74" t="str">
        <f>INDEX('Essen-Werte'!$A$1:$A$301,$E26)</f>
        <v>Milchprod.</v>
      </c>
      <c r="G27" s="56"/>
      <c r="H27" s="56"/>
      <c r="I27" s="56"/>
      <c r="J27" s="56"/>
      <c r="K27" s="56"/>
      <c r="L27" s="56"/>
      <c r="M27" s="6">
        <f>M10-M14-M17-M20-M23-M26</f>
        <v>13.922999999999998</v>
      </c>
      <c r="N27" s="25">
        <f>N10-N14-N17-N20-N23-N26</f>
        <v>-25.015</v>
      </c>
      <c r="O27" s="25">
        <f>O10-O14-O17-O20-O23-O26</f>
        <v>-31.298500000000004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81</v>
      </c>
      <c r="F29" s="74" t="str">
        <f>INDEX('Essen-Werte'!$B$1:$B$301,$E29)</f>
        <v>Joghurt 3,5 % Fett</v>
      </c>
      <c r="G29" s="73">
        <f>INDEX('Essen-Werte'!$D$1:$D$301,$E29)</f>
        <v>3.9</v>
      </c>
      <c r="H29" s="73">
        <f>INDEX('Essen-Werte'!$E$1:$E$301,$E29)</f>
        <v>3.5</v>
      </c>
      <c r="I29" s="73">
        <f>INDEX('Essen-Werte'!$F$1:$F$301,$E29)</f>
        <v>4.6</v>
      </c>
      <c r="J29" s="73">
        <f>INDEX('Essen-Werte'!$G$1:$G$301,$E29)</f>
        <v>13</v>
      </c>
      <c r="K29" s="73">
        <f>INDEX('Essen-Werte'!$H$1:$H$301,$E29)</f>
        <v>50</v>
      </c>
      <c r="L29" s="73">
        <f>INDEX('Essen-Werte'!$I$1:$I$83,$E29)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 t="str">
        <f>INDEX('Essen-Werte'!$A$1:$A$301,$E29)</f>
        <v>Milchprod.</v>
      </c>
      <c r="G30" s="56"/>
      <c r="H30" s="56"/>
      <c r="I30" s="56"/>
      <c r="J30" s="56"/>
      <c r="K30" s="56"/>
      <c r="L30" s="56"/>
      <c r="M30" s="6">
        <f>M10-M14-M17-M20-M23-M26-M29</f>
        <v>13.922999999999998</v>
      </c>
      <c r="N30" s="6">
        <f>N10-N14-N17-N20-N23-N26-N29</f>
        <v>-25.015</v>
      </c>
      <c r="O30" s="25">
        <f>O10-O14-O17-O20-O23-O26-O29</f>
        <v>-31.298500000000004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INDEX('Essen-Werte'!$I$1:$I$83,$E32)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13.922999999999998</v>
      </c>
      <c r="N33" s="6">
        <f>N10-N14-N17-N20-N23-N26-N29-N32</f>
        <v>-25.015</v>
      </c>
      <c r="O33" s="25">
        <f>O10-O14-O17-O20-O23-O26-O29-O32</f>
        <v>-31.298500000000004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INDEX('Essen-Werte'!$I$1:$I$83,$E35)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13.922999999999998</v>
      </c>
      <c r="N36" s="6">
        <f>N10-N14-N17-N20-N23-N26-N29-N32-N35</f>
        <v>-25.015</v>
      </c>
      <c r="O36" s="25">
        <f>O10-O14-O17-O20-O23-O26-O29-O32-O35</f>
        <v>-31.298500000000004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>
        <f>N38/(M38+O38)</f>
        <v>1.6115003624063782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63</v>
      </c>
      <c r="I38" s="31">
        <f>(4*M38)+(9*N38)+(4*O38)</f>
        <v>344.637</v>
      </c>
      <c r="L38" s="167" t="s">
        <v>83</v>
      </c>
      <c r="M38" s="164">
        <f>M14+M17+M20+M23+M26+M29+M32+M35</f>
        <v>4.077</v>
      </c>
      <c r="N38" s="165">
        <f>N14+N17+N20+N23+N26+N29+N32+N35</f>
        <v>30.015</v>
      </c>
      <c r="O38" s="2">
        <f>O14+O17+O20+O23+O26+O29+O32+O35</f>
        <v>14.548500000000002</v>
      </c>
      <c r="P38" s="116">
        <f>P14+P17+P20+P23+P26+P29+P32+P35</f>
        <v>7.5600000000000005</v>
      </c>
      <c r="Q38" s="124" t="s">
        <v>81</v>
      </c>
      <c r="R38" s="116">
        <f>R14+R17+R20+R23+R26+R29+R32+R35</f>
        <v>61.8</v>
      </c>
      <c r="S38" s="181" t="s">
        <v>81</v>
      </c>
      <c r="T38" s="2">
        <f>T14+T17+T20+T23+T26+T29+T32+T35</f>
        <v>0.7949999999999999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101"/>
      <c r="E40" s="60"/>
      <c r="F40" s="61"/>
      <c r="G40" s="62"/>
      <c r="H40" s="62"/>
      <c r="I40" s="63"/>
      <c r="J40" s="63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101"/>
      <c r="E41" s="60"/>
      <c r="F41" s="61"/>
      <c r="G41" s="62"/>
      <c r="H41" s="62"/>
      <c r="I41" s="63"/>
      <c r="J41" s="63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101"/>
      <c r="E42" s="60"/>
      <c r="F42" s="61"/>
      <c r="G42" s="62"/>
      <c r="H42" s="62"/>
      <c r="I42" s="63"/>
      <c r="J42" s="63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65"/>
      <c r="E43" s="12"/>
      <c r="F43" s="50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2">
    <mergeCell ref="R12:S12"/>
    <mergeCell ref="P12:Q12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0"/>
  <headerFooter alignWithMargins="0">
    <oddHeader>&amp;C&amp;"Times New Roman,Fett"&amp;12KETOGENE DIÄT ARBEITSBLATT</oddHeader>
    <oddFooter>&amp;C
&amp;R&amp;F 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B1">
      <selection activeCell="K35" sqref="K35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6.875" style="10" customWidth="1"/>
    <col min="5" max="5" width="4.875" style="65" hidden="1" customWidth="1"/>
    <col min="6" max="6" width="30.625" style="12" customWidth="1"/>
    <col min="7" max="11" width="8.25390625" style="50" customWidth="1"/>
    <col min="12" max="12" width="9.25390625" style="50" customWidth="1"/>
    <col min="13" max="13" width="11.875" style="14" customWidth="1"/>
    <col min="14" max="14" width="8.125" style="14" customWidth="1"/>
    <col min="15" max="15" width="12.75390625" style="14" customWidth="1"/>
    <col min="16" max="16" width="6.375" style="107" customWidth="1"/>
    <col min="17" max="17" width="6.25390625" style="13" customWidth="1"/>
    <col min="18" max="18" width="8.25390625" style="107" customWidth="1"/>
    <col min="19" max="19" width="5.75390625" style="14" customWidth="1"/>
    <col min="20" max="20" width="10.87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225"/>
      <c r="G2" s="42" t="s">
        <v>39</v>
      </c>
      <c r="H2" s="226">
        <v>1500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226">
        <v>4</v>
      </c>
      <c r="I3" s="45" t="s">
        <v>42</v>
      </c>
      <c r="J3" s="45"/>
      <c r="K3" s="45"/>
      <c r="L3" s="45"/>
      <c r="M3" s="11" t="s">
        <v>1</v>
      </c>
      <c r="N3" s="227">
        <v>20</v>
      </c>
      <c r="O3" s="13" t="s">
        <v>43</v>
      </c>
      <c r="T3" s="13"/>
      <c r="U3" s="8"/>
    </row>
    <row r="4" spans="1:21" ht="12">
      <c r="A4" s="8"/>
      <c r="B4" s="224" t="s">
        <v>116</v>
      </c>
      <c r="C4" s="228"/>
      <c r="D4" s="229"/>
      <c r="F4" s="36"/>
      <c r="G4" s="42" t="s">
        <v>44</v>
      </c>
      <c r="H4" s="226">
        <v>4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37.5</v>
      </c>
      <c r="J5" s="98"/>
      <c r="K5" s="98"/>
      <c r="L5" s="98"/>
      <c r="M5" s="13" t="s">
        <v>48</v>
      </c>
      <c r="N5" s="15">
        <f>I5/H4</f>
        <v>9.375</v>
      </c>
      <c r="O5" s="14" t="s">
        <v>49</v>
      </c>
      <c r="U5" s="8"/>
    </row>
    <row r="6" spans="1:21" ht="12">
      <c r="A6" s="8"/>
      <c r="F6" s="11" t="s">
        <v>113</v>
      </c>
      <c r="G6" s="48">
        <f>H2/H4</f>
        <v>375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206</v>
      </c>
      <c r="P6" s="108"/>
      <c r="Q6" s="119"/>
      <c r="R6" s="108"/>
      <c r="S6" s="16"/>
      <c r="T6" s="16"/>
      <c r="U6" s="8"/>
    </row>
    <row r="7" spans="1:21" ht="12">
      <c r="A7" s="8"/>
      <c r="J7" s="49"/>
      <c r="L7" s="49" t="s">
        <v>86</v>
      </c>
      <c r="M7" s="17">
        <f>N3/H4</f>
        <v>5</v>
      </c>
      <c r="N7" s="17">
        <f>N5*H3</f>
        <v>37.5</v>
      </c>
      <c r="O7" s="17">
        <f>N5-M7</f>
        <v>4.375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55</v>
      </c>
      <c r="G10" s="51"/>
      <c r="H10" s="52"/>
      <c r="J10" s="53"/>
      <c r="L10" s="53" t="s">
        <v>56</v>
      </c>
      <c r="M10" s="1">
        <f>M7</f>
        <v>5</v>
      </c>
      <c r="N10" s="2">
        <f>N7</f>
        <v>37.5</v>
      </c>
      <c r="O10" s="3">
        <f>O7</f>
        <v>4.375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119</v>
      </c>
      <c r="I12" s="54" t="s">
        <v>120</v>
      </c>
      <c r="J12" s="54" t="s">
        <v>78</v>
      </c>
      <c r="K12" s="54" t="s">
        <v>76</v>
      </c>
      <c r="L12" s="54" t="s">
        <v>121</v>
      </c>
      <c r="M12" s="15" t="s">
        <v>51</v>
      </c>
      <c r="N12" s="15" t="s">
        <v>52</v>
      </c>
      <c r="O12" s="15" t="s">
        <v>206</v>
      </c>
      <c r="P12" s="245" t="s">
        <v>114</v>
      </c>
      <c r="Q12" s="245"/>
      <c r="R12" s="245" t="s">
        <v>82</v>
      </c>
      <c r="S12" s="245"/>
      <c r="T12" s="16" t="s">
        <v>122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0</v>
      </c>
      <c r="E14" s="39">
        <v>1</v>
      </c>
      <c r="F14" s="74">
        <f>INDEX('Essen-Werte'!$B$1:$B$301,$E14)</f>
        <v>0</v>
      </c>
      <c r="G14" s="73">
        <f>INDEX('Essen-Werte'!$D$1:$D$301,$E14)</f>
        <v>0</v>
      </c>
      <c r="H14" s="73">
        <f>INDEX('Essen-Werte'!$E$1:$E$301,$E14)</f>
        <v>0</v>
      </c>
      <c r="I14" s="73">
        <f>INDEX('Essen-Werte'!$F$1:$F$301,$E14)</f>
        <v>0</v>
      </c>
      <c r="J14" s="73">
        <f>INDEX('Essen-Werte'!$G$1:$G$301,$E14)</f>
        <v>0</v>
      </c>
      <c r="K14" s="73">
        <f>INDEX('Essen-Werte'!$H$1:$H$301,$E14)</f>
        <v>0</v>
      </c>
      <c r="L14" s="73">
        <f>INDEX('Essen-Werte'!$I$1:$I$301,$E14)</f>
        <v>0</v>
      </c>
      <c r="M14" s="5">
        <f>G14*0.01*D14</f>
        <v>0</v>
      </c>
      <c r="N14" s="23">
        <f>H14*0.01*D14</f>
        <v>0</v>
      </c>
      <c r="O14" s="23">
        <f>I14*0.01*D14</f>
        <v>0</v>
      </c>
      <c r="P14" s="112">
        <f>J14*0.01*D14</f>
        <v>0</v>
      </c>
      <c r="Q14" s="125" t="s">
        <v>81</v>
      </c>
      <c r="R14" s="115">
        <f>K14*0.01*D14</f>
        <v>0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>
        <f>INDEX('Essen-Werte'!$A$1:$A$301,$E14)</f>
        <v>0</v>
      </c>
      <c r="G15" s="56"/>
      <c r="H15" s="56"/>
      <c r="I15" s="56"/>
      <c r="J15" s="56"/>
      <c r="K15" s="56"/>
      <c r="L15" s="56"/>
      <c r="M15" s="6">
        <f>M10-M14</f>
        <v>5</v>
      </c>
      <c r="N15" s="25">
        <f>N10-N14</f>
        <v>37.5</v>
      </c>
      <c r="O15" s="25">
        <f>O10-O14</f>
        <v>4.375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0</v>
      </c>
      <c r="E17" s="39">
        <v>1</v>
      </c>
      <c r="F17" s="74">
        <f>INDEX('Essen-Werte'!$B$1:$B$301,$E17)</f>
        <v>0</v>
      </c>
      <c r="G17" s="73">
        <f>INDEX('Essen-Werte'!$D$1:$D$301,$E17)</f>
        <v>0</v>
      </c>
      <c r="H17" s="73">
        <f>INDEX('Essen-Werte'!$E$1:$E$301,$E17)</f>
        <v>0</v>
      </c>
      <c r="I17" s="73">
        <f>INDEX('Essen-Werte'!$F$1:$F$301,$E17)</f>
        <v>0</v>
      </c>
      <c r="J17" s="73">
        <f>INDEX('Essen-Werte'!$G$1:$G$301,$E17)</f>
        <v>0</v>
      </c>
      <c r="K17" s="73">
        <f>INDEX('Essen-Werte'!$H$1:$H$301,$E17)</f>
        <v>0</v>
      </c>
      <c r="L17" s="73">
        <f>INDEX('Essen-Werte'!$I$1:$I$301,$E17)</f>
        <v>0</v>
      </c>
      <c r="M17" s="5">
        <f>G17*0.01*D17</f>
        <v>0</v>
      </c>
      <c r="N17" s="23">
        <f>H17*0.01*D17</f>
        <v>0</v>
      </c>
      <c r="O17" s="23">
        <f>I17*0.01*D17</f>
        <v>0</v>
      </c>
      <c r="P17" s="112">
        <f>J17*0.01*D17</f>
        <v>0</v>
      </c>
      <c r="Q17" s="125" t="s">
        <v>81</v>
      </c>
      <c r="R17" s="115">
        <f>K17*0.01*D17</f>
        <v>0</v>
      </c>
      <c r="S17" s="114" t="s">
        <v>81</v>
      </c>
      <c r="T17" s="5">
        <f>L17*0.01*D17</f>
        <v>0</v>
      </c>
      <c r="U17" s="18"/>
    </row>
    <row r="18" spans="1:21" ht="12" customHeight="1" thickTop="1">
      <c r="A18" s="8"/>
      <c r="B18" s="24"/>
      <c r="C18" s="24"/>
      <c r="D18" s="24"/>
      <c r="E18" s="129"/>
      <c r="F18" s="74">
        <f>INDEX('Essen-Werte'!$A$1:$A$301,$E17)</f>
        <v>0</v>
      </c>
      <c r="G18" s="56"/>
      <c r="H18" s="56"/>
      <c r="I18" s="56"/>
      <c r="J18" s="56"/>
      <c r="K18" s="56"/>
      <c r="L18" s="56"/>
      <c r="M18" s="6">
        <f>M10-M14-M17</f>
        <v>5</v>
      </c>
      <c r="N18" s="25">
        <f>N10-N14-N17</f>
        <v>37.5</v>
      </c>
      <c r="O18" s="25">
        <f>O10-O14-O17</f>
        <v>4.375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57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0</v>
      </c>
      <c r="E20" s="39">
        <v>1</v>
      </c>
      <c r="F20" s="74">
        <f>INDEX('Essen-Werte'!$B$1:$B$301,$E20)</f>
        <v>0</v>
      </c>
      <c r="G20" s="73">
        <f>INDEX('Essen-Werte'!$D$1:$D$301,$E20)</f>
        <v>0</v>
      </c>
      <c r="H20" s="73">
        <f>INDEX('Essen-Werte'!$E$1:$E$301,$E20)</f>
        <v>0</v>
      </c>
      <c r="I20" s="73">
        <f>INDEX('Essen-Werte'!$F$1:$F$301,$E20)</f>
        <v>0</v>
      </c>
      <c r="J20" s="73">
        <f>INDEX('Essen-Werte'!$G$1:$G$301,$E20)</f>
        <v>0</v>
      </c>
      <c r="K20" s="73">
        <f>INDEX('Essen-Werte'!$H$1:$H$301,$E20)</f>
        <v>0</v>
      </c>
      <c r="L20" s="73">
        <f>INDEX('Essen-Werte'!$I$1:$I$301,$E20)</f>
        <v>0</v>
      </c>
      <c r="M20" s="5">
        <f>G20*0.01*D20</f>
        <v>0</v>
      </c>
      <c r="N20" s="23">
        <f>H20*0.01*D20</f>
        <v>0</v>
      </c>
      <c r="O20" s="23">
        <f>I20*0.01*D20</f>
        <v>0</v>
      </c>
      <c r="P20" s="112">
        <f>J20*0.01*D20</f>
        <v>0</v>
      </c>
      <c r="Q20" s="128" t="s">
        <v>81</v>
      </c>
      <c r="R20" s="112">
        <f>K20*0.01*D20</f>
        <v>0</v>
      </c>
      <c r="S20" s="104" t="s">
        <v>81</v>
      </c>
      <c r="T20" s="5">
        <f>L20*0.01*D20</f>
        <v>0</v>
      </c>
      <c r="U20" s="18"/>
    </row>
    <row r="21" spans="1:21" ht="12" customHeight="1" thickTop="1">
      <c r="A21" s="8"/>
      <c r="B21" s="24"/>
      <c r="C21" s="24"/>
      <c r="D21" s="24"/>
      <c r="E21" s="129"/>
      <c r="F21" s="74">
        <f>INDEX('Essen-Werte'!$A$1:$A$301,$E20)</f>
        <v>0</v>
      </c>
      <c r="G21" s="56"/>
      <c r="H21" s="56"/>
      <c r="I21" s="56"/>
      <c r="J21" s="56"/>
      <c r="K21" s="56"/>
      <c r="L21" s="56"/>
      <c r="M21" s="6">
        <f>M10-M14-M17-M20</f>
        <v>5</v>
      </c>
      <c r="N21" s="25">
        <f>N10-N14-N17-N20</f>
        <v>37.5</v>
      </c>
      <c r="O21" s="25">
        <f>O10-O14-O17-O20</f>
        <v>4.375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0</v>
      </c>
      <c r="E23" s="39">
        <v>1</v>
      </c>
      <c r="F23" s="74">
        <f>INDEX('Essen-Werte'!$B$1:$B$301,$E23)</f>
        <v>0</v>
      </c>
      <c r="G23" s="73">
        <f>INDEX('Essen-Werte'!$D$1:$D$301,$E23)</f>
        <v>0</v>
      </c>
      <c r="H23" s="73">
        <f>INDEX('Essen-Werte'!$E$1:$E$301,$E23)</f>
        <v>0</v>
      </c>
      <c r="I23" s="73">
        <f>INDEX('Essen-Werte'!$F$1:$F$301,$E23)</f>
        <v>0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INDEX('Essen-Werte'!$I$1:$I$301,$E23)</f>
        <v>0</v>
      </c>
      <c r="M23" s="5">
        <f>G23*0.01*D23</f>
        <v>0</v>
      </c>
      <c r="N23" s="23">
        <f>H23*0.01*D23</f>
        <v>0</v>
      </c>
      <c r="O23" s="23">
        <f>I23*0.01*D23</f>
        <v>0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>
        <f>INDEX('Essen-Werte'!$A$1:$A$301,$E23)</f>
        <v>0</v>
      </c>
      <c r="G24" s="56"/>
      <c r="H24" s="56"/>
      <c r="I24" s="56"/>
      <c r="J24" s="56"/>
      <c r="K24" s="56"/>
      <c r="L24" s="56"/>
      <c r="M24" s="6">
        <f>M10-M14-M17-M20-M23</f>
        <v>5</v>
      </c>
      <c r="N24" s="25">
        <f>N10-N14-N17-N20-N23</f>
        <v>37.5</v>
      </c>
      <c r="O24" s="25">
        <f>O10-O14-O17-O20-O23</f>
        <v>4.375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>
        <v>0</v>
      </c>
      <c r="E26" s="39">
        <v>1</v>
      </c>
      <c r="F26" s="74">
        <f>INDEX('Essen-Werte'!$B$1:$B$301,$E26)</f>
        <v>0</v>
      </c>
      <c r="G26" s="73">
        <f>INDEX('Essen-Werte'!$D$1:$D$301,$E26)</f>
        <v>0</v>
      </c>
      <c r="H26" s="73">
        <f>INDEX('Essen-Werte'!$E$1:$E$301,$E26)</f>
        <v>0</v>
      </c>
      <c r="I26" s="73">
        <f>INDEX('Essen-Werte'!$F$1:$F$301,$E26)</f>
        <v>0</v>
      </c>
      <c r="J26" s="73">
        <f>INDEX('Essen-Werte'!$G$1:$G$301,$E26)</f>
        <v>0</v>
      </c>
      <c r="K26" s="73">
        <f>INDEX('Essen-Werte'!$H$1:$H$301,$E26)</f>
        <v>0</v>
      </c>
      <c r="L26" s="73">
        <f>INDEX('Essen-Werte'!$I$1:$I$301,$E26)</f>
        <v>0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>
        <f>L26*0.01*D26</f>
        <v>0</v>
      </c>
      <c r="U26" s="18"/>
    </row>
    <row r="27" spans="1:21" ht="12" customHeight="1" thickTop="1">
      <c r="A27" s="8"/>
      <c r="B27" s="24"/>
      <c r="C27" s="24"/>
      <c r="D27" s="24"/>
      <c r="E27" s="129"/>
      <c r="F27" s="74">
        <f>INDEX('Essen-Werte'!$A$1:$A$301,$E26)</f>
        <v>0</v>
      </c>
      <c r="G27" s="56"/>
      <c r="H27" s="56"/>
      <c r="I27" s="56"/>
      <c r="J27" s="56"/>
      <c r="K27" s="56"/>
      <c r="L27" s="56"/>
      <c r="M27" s="6">
        <f>M10-M14-M17-M20-M23-M26</f>
        <v>5</v>
      </c>
      <c r="N27" s="25">
        <f>N10-N14-N17-N20-N23-N26</f>
        <v>37.5</v>
      </c>
      <c r="O27" s="25">
        <f>O10-O14-O17-O20-O23-O26</f>
        <v>4.375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1</v>
      </c>
      <c r="F29" s="74">
        <f>INDEX('Essen-Werte'!$B$1:$B$301,$E29)</f>
        <v>0</v>
      </c>
      <c r="G29" s="73">
        <f>INDEX('Essen-Werte'!$D$1:$D$301,$E29)</f>
        <v>0</v>
      </c>
      <c r="H29" s="73">
        <f>INDEX('Essen-Werte'!$E$1:$E$301,$E29)</f>
        <v>0</v>
      </c>
      <c r="I29" s="73">
        <f>INDEX('Essen-Werte'!$F$1:$F$301,$E29)</f>
        <v>0</v>
      </c>
      <c r="J29" s="73">
        <f>INDEX('Essen-Werte'!$G$1:$G$301,$E29)</f>
        <v>0</v>
      </c>
      <c r="K29" s="73">
        <f>INDEX('Essen-Werte'!$H$1:$H$301,$E29)</f>
        <v>0</v>
      </c>
      <c r="L29" s="73">
        <f>INDEX('Essen-Werte'!$I$1:$I$301,$E29)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>
        <f>INDEX('Essen-Werte'!$A$1:$A$301,$E29)</f>
        <v>0</v>
      </c>
      <c r="G30" s="56"/>
      <c r="H30" s="56"/>
      <c r="I30" s="56"/>
      <c r="J30" s="56"/>
      <c r="K30" s="56"/>
      <c r="L30" s="56"/>
      <c r="M30" s="6">
        <f>M10-M14-M17-M20-M23-M26-M29</f>
        <v>5</v>
      </c>
      <c r="N30" s="6">
        <f>N10-N14-N17-N20-N23-N26-N29</f>
        <v>37.5</v>
      </c>
      <c r="O30" s="25">
        <f>O10-O14-O17-O20-O23-O26-O29</f>
        <v>4.375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INDEX('Essen-Werte'!$I$1:$I$301,$E32)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5</v>
      </c>
      <c r="N33" s="6">
        <f>N10-N14-N17-N20-N23-N26-N29-N32</f>
        <v>37.5</v>
      </c>
      <c r="O33" s="25">
        <f>O10-O14-O17-O20-O23-O26-O29-O32</f>
        <v>4.375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INDEX('Essen-Werte'!$I$1:$I$301,$E35)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5</v>
      </c>
      <c r="N36" s="6">
        <f>N10-N14-N17-N20-N23-N26-N29-N32-N35</f>
        <v>37.5</v>
      </c>
      <c r="O36" s="25">
        <f>O10-O14-O17-O20-O23-O26-O29-O32-O35</f>
        <v>4.375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 t="e">
        <f>N38/(M38+O38)</f>
        <v>#DIV/0!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118</v>
      </c>
      <c r="I38" s="31">
        <f>(4*M38)+(9*N38)+(4*O38)</f>
        <v>0</v>
      </c>
      <c r="L38" s="167" t="s">
        <v>83</v>
      </c>
      <c r="M38" s="164">
        <f>M14+M17+M20+M23+M26+M29+M32+M35</f>
        <v>0</v>
      </c>
      <c r="N38" s="165">
        <f>N14+N17+N20+N23+N26+N29+N32+N35</f>
        <v>0</v>
      </c>
      <c r="O38" s="2">
        <f>O14+O17+O20+O23+O26+O29+O32+O35</f>
        <v>0</v>
      </c>
      <c r="P38" s="116">
        <f>P14+P17+P20+P23+P26+P29+P32+P35</f>
        <v>0</v>
      </c>
      <c r="Q38" s="124" t="s">
        <v>81</v>
      </c>
      <c r="R38" s="116">
        <f>R14+R17+R20+R23+R26+R29+R32+R35</f>
        <v>0</v>
      </c>
      <c r="S38" s="181" t="s">
        <v>81</v>
      </c>
      <c r="T38" s="2">
        <f>T14+T17+T20+T23+T26+T29+T32+T35</f>
        <v>0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246" t="s">
        <v>115</v>
      </c>
      <c r="E40" s="247"/>
      <c r="F40" s="247"/>
      <c r="G40" s="247"/>
      <c r="H40" s="247"/>
      <c r="I40" s="247"/>
      <c r="J40" s="248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249"/>
      <c r="E41" s="250"/>
      <c r="F41" s="250"/>
      <c r="G41" s="250"/>
      <c r="H41" s="250"/>
      <c r="I41" s="250"/>
      <c r="J41" s="251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249"/>
      <c r="E42" s="250"/>
      <c r="F42" s="250"/>
      <c r="G42" s="250"/>
      <c r="H42" s="250"/>
      <c r="I42" s="250"/>
      <c r="J42" s="251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252"/>
      <c r="E43" s="253"/>
      <c r="F43" s="253"/>
      <c r="G43" s="253"/>
      <c r="H43" s="253"/>
      <c r="I43" s="253"/>
      <c r="J43" s="254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3">
    <mergeCell ref="R12:S12"/>
    <mergeCell ref="P12:Q12"/>
    <mergeCell ref="D40:J43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5"/>
  <headerFooter alignWithMargins="0">
    <oddHeader>&amp;C&amp;"Times New Roman,Fett"&amp;12KETOGENE DIÄT ARBEITSBLATT</oddHeader>
    <oddFooter>&amp;C
&amp;R&amp;F  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A1">
      <selection activeCell="K35" sqref="K35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7.25390625" style="10" customWidth="1"/>
    <col min="5" max="5" width="4.625" style="65" hidden="1" customWidth="1"/>
    <col min="6" max="6" width="31.25390625" style="12" customWidth="1"/>
    <col min="7" max="12" width="8.25390625" style="50" customWidth="1"/>
    <col min="13" max="13" width="11.00390625" style="14" customWidth="1"/>
    <col min="14" max="14" width="7.875" style="14" customWidth="1"/>
    <col min="15" max="15" width="12.00390625" style="14" customWidth="1"/>
    <col min="16" max="16" width="7.125" style="107" customWidth="1"/>
    <col min="17" max="17" width="4.875" style="13" customWidth="1"/>
    <col min="18" max="18" width="7.00390625" style="107" customWidth="1"/>
    <col min="19" max="19" width="5.75390625" style="14" customWidth="1"/>
    <col min="20" max="20" width="11.62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75">
        <f>Frühstück!F2</f>
        <v>0</v>
      </c>
      <c r="G2" s="42" t="s">
        <v>39</v>
      </c>
      <c r="H2" s="211">
        <f>Frühstück!H2</f>
        <v>1500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211">
        <f>Frühstück!H3</f>
        <v>4</v>
      </c>
      <c r="I3" s="45" t="s">
        <v>42</v>
      </c>
      <c r="J3" s="45"/>
      <c r="K3" s="45"/>
      <c r="L3" s="45"/>
      <c r="M3" s="11" t="s">
        <v>1</v>
      </c>
      <c r="N3" s="210">
        <f>Frühstück!N3</f>
        <v>20</v>
      </c>
      <c r="O3" s="13" t="s">
        <v>43</v>
      </c>
      <c r="T3" s="13"/>
      <c r="U3" s="8"/>
    </row>
    <row r="4" spans="1:21" ht="12">
      <c r="A4" s="8"/>
      <c r="F4" s="36"/>
      <c r="G4" s="42" t="s">
        <v>44</v>
      </c>
      <c r="H4" s="211">
        <f>Frühstück!H4</f>
        <v>4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37.5</v>
      </c>
      <c r="J5" s="98"/>
      <c r="K5" s="98"/>
      <c r="L5" s="98"/>
      <c r="M5" s="13" t="s">
        <v>48</v>
      </c>
      <c r="N5" s="15">
        <f>I5/H4</f>
        <v>9.375</v>
      </c>
      <c r="O5" s="14" t="s">
        <v>49</v>
      </c>
      <c r="U5" s="8"/>
    </row>
    <row r="6" spans="1:21" ht="12">
      <c r="A6" s="8"/>
      <c r="F6" s="11" t="s">
        <v>113</v>
      </c>
      <c r="G6" s="48">
        <f>H2/H4</f>
        <v>375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206</v>
      </c>
      <c r="P6" s="108"/>
      <c r="Q6" s="119"/>
      <c r="R6" s="108"/>
      <c r="S6" s="16"/>
      <c r="T6" s="16"/>
      <c r="U6" s="8"/>
    </row>
    <row r="7" spans="1:21" ht="12">
      <c r="A7" s="8"/>
      <c r="J7" s="49"/>
      <c r="L7" s="49" t="s">
        <v>86</v>
      </c>
      <c r="M7" s="17">
        <f>N3/H4</f>
        <v>5</v>
      </c>
      <c r="N7" s="17">
        <f>N5*H3</f>
        <v>37.5</v>
      </c>
      <c r="O7" s="17">
        <f>N5-M7</f>
        <v>4.375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64</v>
      </c>
      <c r="G10" s="51"/>
      <c r="H10" s="52"/>
      <c r="J10" s="53"/>
      <c r="L10" s="53" t="s">
        <v>56</v>
      </c>
      <c r="M10" s="1">
        <f>M7</f>
        <v>5</v>
      </c>
      <c r="N10" s="2">
        <f>N7</f>
        <v>37.5</v>
      </c>
      <c r="O10" s="3">
        <f>O7</f>
        <v>4.375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119</v>
      </c>
      <c r="I12" s="54" t="s">
        <v>120</v>
      </c>
      <c r="J12" s="54" t="s">
        <v>78</v>
      </c>
      <c r="K12" s="54" t="s">
        <v>76</v>
      </c>
      <c r="L12" s="54" t="s">
        <v>87</v>
      </c>
      <c r="M12" s="15" t="s">
        <v>51</v>
      </c>
      <c r="N12" s="15" t="s">
        <v>52</v>
      </c>
      <c r="O12" s="15" t="s">
        <v>206</v>
      </c>
      <c r="P12" s="245" t="s">
        <v>114</v>
      </c>
      <c r="Q12" s="245"/>
      <c r="R12" s="245" t="s">
        <v>82</v>
      </c>
      <c r="S12" s="245"/>
      <c r="T12" s="16" t="s">
        <v>207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0</v>
      </c>
      <c r="E14" s="39">
        <v>1</v>
      </c>
      <c r="F14" s="74">
        <f>INDEX('Essen-Werte'!$B$1:$B$301,$E14)</f>
        <v>0</v>
      </c>
      <c r="G14" s="73">
        <f>INDEX('Essen-Werte'!$D$1:$D$301,$E14)</f>
        <v>0</v>
      </c>
      <c r="H14" s="73">
        <f>INDEX('Essen-Werte'!$E$1:$E$301,$E14)</f>
        <v>0</v>
      </c>
      <c r="I14" s="73">
        <f>INDEX('Essen-Werte'!$F$1:$F$301,$E14)</f>
        <v>0</v>
      </c>
      <c r="J14" s="73">
        <f>INDEX('Essen-Werte'!$G$1:$G$301,$E14)</f>
        <v>0</v>
      </c>
      <c r="K14" s="73">
        <f>INDEX('Essen-Werte'!$H$1:$H$301,$E14)</f>
        <v>0</v>
      </c>
      <c r="L14" s="73">
        <f>INDEX('Essen-Werte'!$I$1:$I$301,$E14)</f>
        <v>0</v>
      </c>
      <c r="M14" s="5">
        <f>G14*0.01*D14</f>
        <v>0</v>
      </c>
      <c r="N14" s="23">
        <f>H14*0.01*D14</f>
        <v>0</v>
      </c>
      <c r="O14" s="23">
        <f>I14*0.01*D14</f>
        <v>0</v>
      </c>
      <c r="P14" s="112">
        <f>J14*0.01*D14</f>
        <v>0</v>
      </c>
      <c r="Q14" s="125" t="s">
        <v>81</v>
      </c>
      <c r="R14" s="115">
        <f>K14*0.01*D14</f>
        <v>0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>
        <f>INDEX('Essen-Werte'!$A$1:$A$301,$E14)</f>
        <v>0</v>
      </c>
      <c r="G15" s="56"/>
      <c r="H15" s="56"/>
      <c r="I15" s="56"/>
      <c r="J15" s="56"/>
      <c r="K15" s="56"/>
      <c r="L15" s="56"/>
      <c r="M15" s="6">
        <f>M10-M14</f>
        <v>5</v>
      </c>
      <c r="N15" s="25">
        <f>N10-N14</f>
        <v>37.5</v>
      </c>
      <c r="O15" s="25">
        <f>O10-O14</f>
        <v>4.375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0</v>
      </c>
      <c r="E17" s="39">
        <v>1</v>
      </c>
      <c r="F17" s="74">
        <f>INDEX('Essen-Werte'!$B$1:$B$301,$E17)</f>
        <v>0</v>
      </c>
      <c r="G17" s="73">
        <f>INDEX('Essen-Werte'!$D$1:$D$301,$E17)</f>
        <v>0</v>
      </c>
      <c r="H17" s="73">
        <f>INDEX('Essen-Werte'!$E$1:$E$301,$E17)</f>
        <v>0</v>
      </c>
      <c r="I17" s="73">
        <f>INDEX('Essen-Werte'!$F$1:$F$301,$E17)</f>
        <v>0</v>
      </c>
      <c r="J17" s="73">
        <f>INDEX('Essen-Werte'!$G$1:$G$301,$E17)</f>
        <v>0</v>
      </c>
      <c r="K17" s="73">
        <f>INDEX('Essen-Werte'!$H$1:$H$301,$E17)</f>
        <v>0</v>
      </c>
      <c r="L17" s="73">
        <f>INDEX('Essen-Werte'!$I$1:$I$301,$E17)</f>
        <v>0</v>
      </c>
      <c r="M17" s="5">
        <f>G17*0.01*D17</f>
        <v>0</v>
      </c>
      <c r="N17" s="23">
        <f>H17*0.01*D17</f>
        <v>0</v>
      </c>
      <c r="O17" s="23">
        <f>I17*0.01*D17</f>
        <v>0</v>
      </c>
      <c r="P17" s="112">
        <f>J17*0.01*D17</f>
        <v>0</v>
      </c>
      <c r="Q17" s="125" t="s">
        <v>81</v>
      </c>
      <c r="R17" s="115">
        <f>K17*0.01*D17</f>
        <v>0</v>
      </c>
      <c r="S17" s="114" t="s">
        <v>81</v>
      </c>
      <c r="T17" s="5">
        <f>L17*0.01*D17</f>
        <v>0</v>
      </c>
      <c r="U17" s="18"/>
    </row>
    <row r="18" spans="1:21" ht="12" customHeight="1" thickTop="1">
      <c r="A18" s="8"/>
      <c r="B18" s="24"/>
      <c r="C18" s="24"/>
      <c r="D18" s="24"/>
      <c r="E18" s="129"/>
      <c r="F18" s="74">
        <f>INDEX('Essen-Werte'!$A$1:$A$301,$E17)</f>
        <v>0</v>
      </c>
      <c r="G18" s="56"/>
      <c r="H18" s="56"/>
      <c r="I18" s="56"/>
      <c r="J18" s="56"/>
      <c r="K18" s="56"/>
      <c r="L18" s="56"/>
      <c r="M18" s="6">
        <f>M10-M14-M17</f>
        <v>5</v>
      </c>
      <c r="N18" s="25">
        <f>N10-N14-N17</f>
        <v>37.5</v>
      </c>
      <c r="O18" s="25">
        <f>O10-O14-O17</f>
        <v>4.375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57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0</v>
      </c>
      <c r="E20" s="39">
        <v>1</v>
      </c>
      <c r="F20" s="74">
        <f>INDEX('Essen-Werte'!$B$1:$B$301,$E20)</f>
        <v>0</v>
      </c>
      <c r="G20" s="73">
        <f>INDEX('Essen-Werte'!$D$1:$D$301,$E20)</f>
        <v>0</v>
      </c>
      <c r="H20" s="73">
        <f>INDEX('Essen-Werte'!$E$1:$E$301,$E20)</f>
        <v>0</v>
      </c>
      <c r="I20" s="73">
        <f>INDEX('Essen-Werte'!$F$1:$F$301,$E20)</f>
        <v>0</v>
      </c>
      <c r="J20" s="73">
        <f>INDEX('Essen-Werte'!$G$1:$G$301,$E20)</f>
        <v>0</v>
      </c>
      <c r="K20" s="73">
        <f>INDEX('Essen-Werte'!$H$1:$H$301,$E20)</f>
        <v>0</v>
      </c>
      <c r="L20" s="73">
        <f>INDEX('Essen-Werte'!$I$1:$I$301,$E20)</f>
        <v>0</v>
      </c>
      <c r="M20" s="5">
        <f>G20*0.01*D20</f>
        <v>0</v>
      </c>
      <c r="N20" s="23">
        <f>H20*0.01*D20</f>
        <v>0</v>
      </c>
      <c r="O20" s="23">
        <f>I20*0.01*D20</f>
        <v>0</v>
      </c>
      <c r="P20" s="112">
        <f>J20*0.01*D20</f>
        <v>0</v>
      </c>
      <c r="Q20" s="128" t="s">
        <v>81</v>
      </c>
      <c r="R20" s="112">
        <f>K20*0.01*D20</f>
        <v>0</v>
      </c>
      <c r="S20" s="104" t="s">
        <v>81</v>
      </c>
      <c r="T20" s="5">
        <f>L20*0.01*D20</f>
        <v>0</v>
      </c>
      <c r="U20" s="18"/>
    </row>
    <row r="21" spans="1:21" ht="12" customHeight="1" thickTop="1">
      <c r="A21" s="8"/>
      <c r="B21" s="24"/>
      <c r="C21" s="24"/>
      <c r="D21" s="24"/>
      <c r="E21" s="129"/>
      <c r="F21" s="74">
        <f>INDEX('Essen-Werte'!$A$1:$A$301,$E20)</f>
        <v>0</v>
      </c>
      <c r="G21" s="56"/>
      <c r="H21" s="56"/>
      <c r="I21" s="56"/>
      <c r="J21" s="56"/>
      <c r="K21" s="56"/>
      <c r="L21" s="56"/>
      <c r="M21" s="6">
        <f>M10-M14-M17-M20</f>
        <v>5</v>
      </c>
      <c r="N21" s="25">
        <f>N10-N14-N17-N20</f>
        <v>37.5</v>
      </c>
      <c r="O21" s="25">
        <f>O10-O14-O17-O20</f>
        <v>4.375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0</v>
      </c>
      <c r="E23" s="39">
        <v>1</v>
      </c>
      <c r="F23" s="74">
        <f>INDEX('Essen-Werte'!$B$1:$B$301,$E23)</f>
        <v>0</v>
      </c>
      <c r="G23" s="73">
        <f>INDEX('Essen-Werte'!$D$1:$D$301,$E23)</f>
        <v>0</v>
      </c>
      <c r="H23" s="73">
        <f>INDEX('Essen-Werte'!$E$1:$E$301,$E23)</f>
        <v>0</v>
      </c>
      <c r="I23" s="73">
        <f>INDEX('Essen-Werte'!$F$1:$F$301,$E23)</f>
        <v>0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INDEX('Essen-Werte'!$I$1:$I$301,$E23)</f>
        <v>0</v>
      </c>
      <c r="M23" s="5">
        <f>G23*0.01*D23</f>
        <v>0</v>
      </c>
      <c r="N23" s="23">
        <f>H23*0.01*D23</f>
        <v>0</v>
      </c>
      <c r="O23" s="23">
        <f>I23*0.01*D23</f>
        <v>0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>
        <f>INDEX('Essen-Werte'!$A$1:$A$301,$E23)</f>
        <v>0</v>
      </c>
      <c r="G24" s="56"/>
      <c r="H24" s="56"/>
      <c r="I24" s="56"/>
      <c r="J24" s="56"/>
      <c r="K24" s="56"/>
      <c r="L24" s="56"/>
      <c r="M24" s="6">
        <f>M10-M14-M17-M20-M23</f>
        <v>5</v>
      </c>
      <c r="N24" s="25">
        <f>N10-N14-N17-N20-N23</f>
        <v>37.5</v>
      </c>
      <c r="O24" s="25">
        <f>O10-O14-O17-O20-O23</f>
        <v>4.375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>
        <v>0</v>
      </c>
      <c r="E26" s="39">
        <v>1</v>
      </c>
      <c r="F26" s="74">
        <f>INDEX('Essen-Werte'!$B$1:$B$301,$E26)</f>
        <v>0</v>
      </c>
      <c r="G26" s="73">
        <f>INDEX('Essen-Werte'!$D$1:$D$301,$E26)</f>
        <v>0</v>
      </c>
      <c r="H26" s="73">
        <f>INDEX('Essen-Werte'!$E$1:$E$301,$E26)</f>
        <v>0</v>
      </c>
      <c r="I26" s="73">
        <f>INDEX('Essen-Werte'!$F$1:$F$301,$E26)</f>
        <v>0</v>
      </c>
      <c r="J26" s="73">
        <f>INDEX('Essen-Werte'!$G$1:$G$301,$E26)</f>
        <v>0</v>
      </c>
      <c r="K26" s="73">
        <f>INDEX('Essen-Werte'!$H$1:$H$301,$E26)</f>
        <v>0</v>
      </c>
      <c r="L26" s="73">
        <f>INDEX('Essen-Werte'!$I$1:$I$301,$E26)</f>
        <v>0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>
        <f>L26*0.01*D26</f>
        <v>0</v>
      </c>
      <c r="U26" s="18"/>
    </row>
    <row r="27" spans="1:21" ht="12" customHeight="1" thickTop="1">
      <c r="A27" s="8"/>
      <c r="B27" s="24"/>
      <c r="C27" s="24"/>
      <c r="D27" s="24"/>
      <c r="E27" s="129"/>
      <c r="F27" s="74">
        <f>INDEX('Essen-Werte'!$A$1:$A$301,$E26)</f>
        <v>0</v>
      </c>
      <c r="G27" s="56"/>
      <c r="H27" s="56"/>
      <c r="I27" s="56"/>
      <c r="J27" s="56"/>
      <c r="K27" s="56"/>
      <c r="L27" s="56"/>
      <c r="M27" s="6">
        <f>M10-M14-M17-M20-M23-M26</f>
        <v>5</v>
      </c>
      <c r="N27" s="25">
        <f>N10-N14-N17-N20-N23-N26</f>
        <v>37.5</v>
      </c>
      <c r="O27" s="25">
        <f>O10-O14-O17-O20-O23-O26</f>
        <v>4.375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1</v>
      </c>
      <c r="F29" s="74">
        <f>INDEX('Essen-Werte'!$B$1:$B$301,$E29)</f>
        <v>0</v>
      </c>
      <c r="G29" s="73">
        <f>INDEX('Essen-Werte'!$D$1:$D$301,$E29)</f>
        <v>0</v>
      </c>
      <c r="H29" s="73">
        <f>INDEX('Essen-Werte'!$E$1:$E$301,$E29)</f>
        <v>0</v>
      </c>
      <c r="I29" s="73">
        <f>INDEX('Essen-Werte'!$F$1:$F$301,$E29)</f>
        <v>0</v>
      </c>
      <c r="J29" s="73">
        <f>INDEX('Essen-Werte'!$G$1:$G$301,$E29)</f>
        <v>0</v>
      </c>
      <c r="K29" s="73">
        <f>INDEX('Essen-Werte'!$H$1:$H$301,$E29)</f>
        <v>0</v>
      </c>
      <c r="L29" s="73">
        <f>INDEX('Essen-Werte'!$I$1:$I$301,$E29)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>
        <f>INDEX('Essen-Werte'!$A$1:$A$301,$E29)</f>
        <v>0</v>
      </c>
      <c r="G30" s="56"/>
      <c r="H30" s="56"/>
      <c r="I30" s="56"/>
      <c r="J30" s="56"/>
      <c r="K30" s="56"/>
      <c r="L30" s="56"/>
      <c r="M30" s="6">
        <f>M10-M14-M17-M20-M23-M26-M29</f>
        <v>5</v>
      </c>
      <c r="N30" s="6">
        <f>N10-N14-N17-N20-N23-N26-N29</f>
        <v>37.5</v>
      </c>
      <c r="O30" s="25">
        <f>O10-O14-O17-O20-O23-O26-O29</f>
        <v>4.375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INDEX('Essen-Werte'!$I$1:$I$301,$E32)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5</v>
      </c>
      <c r="N33" s="6">
        <f>N10-N14-N17-N20-N23-N26-N29-N32</f>
        <v>37.5</v>
      </c>
      <c r="O33" s="25">
        <f>O10-O14-O17-O20-O23-O26-O29-O32</f>
        <v>4.375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INDEX('Essen-Werte'!$I$1:$I$301,$E35)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5</v>
      </c>
      <c r="N36" s="6">
        <f>N10-N14-N17-N20-N23-N26-N29-N32-N35</f>
        <v>37.5</v>
      </c>
      <c r="O36" s="25">
        <f>O10-O14-O17-O20-O23-O26-O29-O32-O35</f>
        <v>4.375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 t="e">
        <f>N38/(M38+O38)</f>
        <v>#DIV/0!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118</v>
      </c>
      <c r="I38" s="31">
        <f>(4*M38)+(9*N38)+(4*O38)</f>
        <v>0</v>
      </c>
      <c r="L38" s="167" t="s">
        <v>83</v>
      </c>
      <c r="M38" s="164">
        <f>M14+M17+M20+M23+M26+M29+M32+M35</f>
        <v>0</v>
      </c>
      <c r="N38" s="165">
        <f>N14+N17+N20+N23+N26+N29+N32+N35</f>
        <v>0</v>
      </c>
      <c r="O38" s="2">
        <f>O14+O17+O20+O23+O26+O29+O32+O35</f>
        <v>0</v>
      </c>
      <c r="P38" s="116">
        <f>P14+P17+P20+P23+P26+P29+P32+P35</f>
        <v>0</v>
      </c>
      <c r="Q38" s="124" t="s">
        <v>81</v>
      </c>
      <c r="R38" s="116">
        <f>R14+R17+R20+R23+R26+R29+R32+R35</f>
        <v>0</v>
      </c>
      <c r="S38" s="181" t="s">
        <v>81</v>
      </c>
      <c r="T38" s="2">
        <f>T14+T17+T20+T23+T26+T29+T32+T35</f>
        <v>0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255" t="s">
        <v>111</v>
      </c>
      <c r="E40" s="256"/>
      <c r="F40" s="256"/>
      <c r="G40" s="256"/>
      <c r="H40" s="256"/>
      <c r="I40" s="256"/>
      <c r="J40" s="257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258"/>
      <c r="E41" s="259"/>
      <c r="F41" s="259"/>
      <c r="G41" s="259"/>
      <c r="H41" s="259"/>
      <c r="I41" s="259"/>
      <c r="J41" s="260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258"/>
      <c r="E42" s="259"/>
      <c r="F42" s="259"/>
      <c r="G42" s="259"/>
      <c r="H42" s="259"/>
      <c r="I42" s="259"/>
      <c r="J42" s="260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261"/>
      <c r="E43" s="262"/>
      <c r="F43" s="262"/>
      <c r="G43" s="262"/>
      <c r="H43" s="262"/>
      <c r="I43" s="262"/>
      <c r="J43" s="263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3">
    <mergeCell ref="R12:S12"/>
    <mergeCell ref="P12:Q12"/>
    <mergeCell ref="D40:J43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5"/>
  <headerFooter alignWithMargins="0">
    <oddHeader>&amp;C&amp;"Times New Roman,Fett"&amp;12KETOGENE DIÄT ARBEITSBLATT</oddHeader>
    <oddFooter>&amp;C
&amp;R&amp;F  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A1">
      <selection activeCell="L29" sqref="L29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6.875" style="10" customWidth="1"/>
    <col min="5" max="5" width="5.25390625" style="65" hidden="1" customWidth="1"/>
    <col min="6" max="6" width="29.875" style="12" customWidth="1"/>
    <col min="7" max="12" width="8.25390625" style="50" customWidth="1"/>
    <col min="13" max="13" width="12.125" style="14" customWidth="1"/>
    <col min="14" max="14" width="8.875" style="14" customWidth="1"/>
    <col min="15" max="15" width="13.25390625" style="14" customWidth="1"/>
    <col min="16" max="16" width="6.375" style="107" customWidth="1"/>
    <col min="17" max="17" width="6.25390625" style="13" customWidth="1"/>
    <col min="18" max="18" width="7.00390625" style="107" customWidth="1"/>
    <col min="19" max="19" width="6.125" style="14" customWidth="1"/>
    <col min="20" max="20" width="11.7539062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75">
        <f>Frühstück!F2</f>
        <v>0</v>
      </c>
      <c r="G2" s="42" t="s">
        <v>39</v>
      </c>
      <c r="H2" s="211">
        <f>Frühstück!H2</f>
        <v>1500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211">
        <f>Frühstück!H3</f>
        <v>4</v>
      </c>
      <c r="I3" s="45" t="s">
        <v>42</v>
      </c>
      <c r="J3" s="45"/>
      <c r="K3" s="45"/>
      <c r="L3" s="45"/>
      <c r="M3" s="11" t="s">
        <v>1</v>
      </c>
      <c r="N3" s="210">
        <f>Frühstück!N3</f>
        <v>20</v>
      </c>
      <c r="O3" s="13" t="s">
        <v>43</v>
      </c>
      <c r="T3" s="13"/>
      <c r="U3" s="8"/>
    </row>
    <row r="4" spans="1:21" ht="12">
      <c r="A4" s="8"/>
      <c r="F4" s="36"/>
      <c r="G4" s="42" t="s">
        <v>44</v>
      </c>
      <c r="H4" s="211">
        <f>Frühstück!H4</f>
        <v>4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37.5</v>
      </c>
      <c r="J5" s="98"/>
      <c r="K5" s="98"/>
      <c r="L5" s="98"/>
      <c r="M5" s="13" t="s">
        <v>48</v>
      </c>
      <c r="N5" s="15">
        <f>I5/H4</f>
        <v>9.375</v>
      </c>
      <c r="O5" s="14" t="s">
        <v>49</v>
      </c>
      <c r="U5" s="8"/>
    </row>
    <row r="6" spans="1:21" ht="12">
      <c r="A6" s="8"/>
      <c r="F6" s="11" t="s">
        <v>113</v>
      </c>
      <c r="G6" s="48">
        <f>H2/H4</f>
        <v>375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206</v>
      </c>
      <c r="P6" s="108"/>
      <c r="Q6" s="119"/>
      <c r="R6" s="108"/>
      <c r="S6" s="16"/>
      <c r="T6" s="16"/>
      <c r="U6" s="8"/>
    </row>
    <row r="7" spans="1:21" ht="12">
      <c r="A7" s="8"/>
      <c r="J7" s="49"/>
      <c r="L7" s="49" t="s">
        <v>86</v>
      </c>
      <c r="M7" s="17">
        <f>N3/H4</f>
        <v>5</v>
      </c>
      <c r="N7" s="17">
        <f>N5*H3</f>
        <v>37.5</v>
      </c>
      <c r="O7" s="17">
        <f>N5-M7</f>
        <v>4.375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65</v>
      </c>
      <c r="G10" s="51"/>
      <c r="H10" s="52"/>
      <c r="J10" s="53"/>
      <c r="L10" s="53" t="s">
        <v>56</v>
      </c>
      <c r="M10" s="1">
        <f>M7</f>
        <v>5</v>
      </c>
      <c r="N10" s="2">
        <f>N7</f>
        <v>37.5</v>
      </c>
      <c r="O10" s="3">
        <f>O7</f>
        <v>4.375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119</v>
      </c>
      <c r="I12" s="54" t="s">
        <v>120</v>
      </c>
      <c r="J12" s="54" t="s">
        <v>78</v>
      </c>
      <c r="K12" s="54" t="s">
        <v>76</v>
      </c>
      <c r="L12" s="54" t="s">
        <v>87</v>
      </c>
      <c r="M12" s="15" t="s">
        <v>51</v>
      </c>
      <c r="N12" s="15" t="s">
        <v>52</v>
      </c>
      <c r="O12" s="15" t="s">
        <v>206</v>
      </c>
      <c r="P12" s="245" t="s">
        <v>114</v>
      </c>
      <c r="Q12" s="245"/>
      <c r="R12" s="245" t="s">
        <v>82</v>
      </c>
      <c r="S12" s="245"/>
      <c r="T12" s="16" t="s">
        <v>207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0</v>
      </c>
      <c r="E14" s="39">
        <v>1</v>
      </c>
      <c r="F14" s="74">
        <f>INDEX('Essen-Werte'!$B$1:$B$301,$E14)</f>
        <v>0</v>
      </c>
      <c r="G14" s="73">
        <f>INDEX('Essen-Werte'!$D$1:$D$301,$E14)</f>
        <v>0</v>
      </c>
      <c r="H14" s="73">
        <f>INDEX('Essen-Werte'!$E$1:$E$301,$E14)</f>
        <v>0</v>
      </c>
      <c r="I14" s="73">
        <f>INDEX('Essen-Werte'!$F$1:$F$301,$E14)</f>
        <v>0</v>
      </c>
      <c r="J14" s="73">
        <f>INDEX('Essen-Werte'!$G$1:$G$301,$E14)</f>
        <v>0</v>
      </c>
      <c r="K14" s="73">
        <f>INDEX('Essen-Werte'!$H$1:$H$301,$E14)</f>
        <v>0</v>
      </c>
      <c r="L14" s="73">
        <f>INDEX('Essen-Werte'!$I$1:$I$301,$E14)</f>
        <v>0</v>
      </c>
      <c r="M14" s="5">
        <f>G14*0.01*D14</f>
        <v>0</v>
      </c>
      <c r="N14" s="23">
        <f>H14*0.01*D14</f>
        <v>0</v>
      </c>
      <c r="O14" s="23">
        <f>I14*0.01*D14</f>
        <v>0</v>
      </c>
      <c r="P14" s="112">
        <f>J14*0.01*D14</f>
        <v>0</v>
      </c>
      <c r="Q14" s="125" t="s">
        <v>81</v>
      </c>
      <c r="R14" s="115">
        <f>K14*0.01*D14</f>
        <v>0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>
        <f>INDEX('Essen-Werte'!$A$1:$A$301,$E14)</f>
        <v>0</v>
      </c>
      <c r="G15" s="56"/>
      <c r="H15" s="56"/>
      <c r="I15" s="56"/>
      <c r="J15" s="56"/>
      <c r="K15" s="56"/>
      <c r="L15" s="56"/>
      <c r="M15" s="6">
        <f>M10-M14</f>
        <v>5</v>
      </c>
      <c r="N15" s="25">
        <f>N10-N14</f>
        <v>37.5</v>
      </c>
      <c r="O15" s="25">
        <f>O10-O14</f>
        <v>4.375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0</v>
      </c>
      <c r="E17" s="39">
        <v>1</v>
      </c>
      <c r="F17" s="74">
        <f>INDEX('Essen-Werte'!$B$1:$B$301,$E17)</f>
        <v>0</v>
      </c>
      <c r="G17" s="73">
        <f>INDEX('Essen-Werte'!$D$1:$D$301,$E17)</f>
        <v>0</v>
      </c>
      <c r="H17" s="73">
        <f>INDEX('Essen-Werte'!$E$1:$E$301,$E17)</f>
        <v>0</v>
      </c>
      <c r="I17" s="73">
        <f>INDEX('Essen-Werte'!$F$1:$F$301,$E17)</f>
        <v>0</v>
      </c>
      <c r="J17" s="73">
        <f>INDEX('Essen-Werte'!$G$1:$G$301,$E17)</f>
        <v>0</v>
      </c>
      <c r="K17" s="73">
        <f>INDEX('Essen-Werte'!$H$1:$H$301,$E17)</f>
        <v>0</v>
      </c>
      <c r="L17" s="73">
        <f>INDEX('Essen-Werte'!$I$1:$I$301,$E17)</f>
        <v>0</v>
      </c>
      <c r="M17" s="5">
        <f>G17*0.01*D17</f>
        <v>0</v>
      </c>
      <c r="N17" s="23">
        <f>H17*0.01*D17</f>
        <v>0</v>
      </c>
      <c r="O17" s="23">
        <f>I17*0.01*D17</f>
        <v>0</v>
      </c>
      <c r="P17" s="112">
        <f>J17*0.01*D17</f>
        <v>0</v>
      </c>
      <c r="Q17" s="125" t="s">
        <v>81</v>
      </c>
      <c r="R17" s="115">
        <f>K17*0.01*D17</f>
        <v>0</v>
      </c>
      <c r="S17" s="114" t="s">
        <v>81</v>
      </c>
      <c r="T17" s="5">
        <f>L17*0.01*D17</f>
        <v>0</v>
      </c>
      <c r="U17" s="18"/>
    </row>
    <row r="18" spans="1:21" ht="12" customHeight="1" thickTop="1">
      <c r="A18" s="8"/>
      <c r="B18" s="24"/>
      <c r="C18" s="24"/>
      <c r="D18" s="24"/>
      <c r="E18" s="129"/>
      <c r="F18" s="74">
        <f>INDEX('Essen-Werte'!$A$1:$A$301,$E17)</f>
        <v>0</v>
      </c>
      <c r="G18" s="56"/>
      <c r="H18" s="56"/>
      <c r="I18" s="56"/>
      <c r="J18" s="56"/>
      <c r="K18" s="56"/>
      <c r="L18" s="56"/>
      <c r="M18" s="6">
        <f>M10-M14-M17</f>
        <v>5</v>
      </c>
      <c r="N18" s="25">
        <f>N10-N14-N17</f>
        <v>37.5</v>
      </c>
      <c r="O18" s="25">
        <f>O10-O14-O17</f>
        <v>4.375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57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0</v>
      </c>
      <c r="E20" s="39">
        <v>1</v>
      </c>
      <c r="F20" s="74">
        <f>INDEX('Essen-Werte'!$B$1:$B$301,$E20)</f>
        <v>0</v>
      </c>
      <c r="G20" s="73">
        <f>INDEX('Essen-Werte'!$D$1:$D$301,$E20)</f>
        <v>0</v>
      </c>
      <c r="H20" s="73">
        <f>INDEX('Essen-Werte'!$E$1:$E$301,$E20)</f>
        <v>0</v>
      </c>
      <c r="I20" s="73">
        <f>INDEX('Essen-Werte'!$F$1:$F$301,$E20)</f>
        <v>0</v>
      </c>
      <c r="J20" s="73">
        <f>INDEX('Essen-Werte'!$G$1:$G$301,$E20)</f>
        <v>0</v>
      </c>
      <c r="K20" s="73">
        <f>INDEX('Essen-Werte'!$H$1:$H$301,$E20)</f>
        <v>0</v>
      </c>
      <c r="L20" s="73">
        <f>INDEX('Essen-Werte'!$I$1:$I$301,$E20)</f>
        <v>0</v>
      </c>
      <c r="M20" s="5">
        <f>G20*0.01*D20</f>
        <v>0</v>
      </c>
      <c r="N20" s="23">
        <f>H20*0.01*D20</f>
        <v>0</v>
      </c>
      <c r="O20" s="23">
        <f>I20*0.01*D20</f>
        <v>0</v>
      </c>
      <c r="P20" s="112">
        <f>J20*0.01*D20</f>
        <v>0</v>
      </c>
      <c r="Q20" s="128" t="s">
        <v>81</v>
      </c>
      <c r="R20" s="112">
        <f>K20*0.01*D20</f>
        <v>0</v>
      </c>
      <c r="S20" s="104" t="s">
        <v>81</v>
      </c>
      <c r="T20" s="5">
        <f>L20*0.01*D20</f>
        <v>0</v>
      </c>
      <c r="U20" s="18"/>
    </row>
    <row r="21" spans="1:21" ht="12" customHeight="1" thickTop="1">
      <c r="A21" s="8"/>
      <c r="B21" s="24"/>
      <c r="C21" s="24"/>
      <c r="D21" s="24"/>
      <c r="E21" s="129"/>
      <c r="F21" s="74">
        <f>INDEX('Essen-Werte'!$A$1:$A$301,$E20)</f>
        <v>0</v>
      </c>
      <c r="G21" s="56"/>
      <c r="H21" s="56"/>
      <c r="I21" s="56"/>
      <c r="J21" s="56"/>
      <c r="K21" s="56"/>
      <c r="L21" s="56"/>
      <c r="M21" s="6">
        <f>M10-M14-M17-M20</f>
        <v>5</v>
      </c>
      <c r="N21" s="25">
        <f>N10-N14-N17-N20</f>
        <v>37.5</v>
      </c>
      <c r="O21" s="25">
        <f>O10-O14-O17-O20</f>
        <v>4.375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0</v>
      </c>
      <c r="E23" s="39">
        <v>1</v>
      </c>
      <c r="F23" s="74">
        <f>INDEX('Essen-Werte'!$B$1:$B$301,$E23)</f>
        <v>0</v>
      </c>
      <c r="G23" s="73">
        <f>INDEX('Essen-Werte'!$D$1:$D$301,$E23)</f>
        <v>0</v>
      </c>
      <c r="H23" s="73">
        <f>INDEX('Essen-Werte'!$E$1:$E$301,$E23)</f>
        <v>0</v>
      </c>
      <c r="I23" s="73">
        <f>INDEX('Essen-Werte'!$F$1:$F$301,$E23)</f>
        <v>0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INDEX('Essen-Werte'!$I$1:$I$301,$E23)</f>
        <v>0</v>
      </c>
      <c r="M23" s="5">
        <f>G23*0.01*D23</f>
        <v>0</v>
      </c>
      <c r="N23" s="23">
        <f>H23*0.01*D23</f>
        <v>0</v>
      </c>
      <c r="O23" s="23">
        <f>I23*0.01*D23</f>
        <v>0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>
        <f>INDEX('Essen-Werte'!$A$1:$A$301,$E23)</f>
        <v>0</v>
      </c>
      <c r="G24" s="56"/>
      <c r="H24" s="56"/>
      <c r="I24" s="56"/>
      <c r="J24" s="56"/>
      <c r="K24" s="56"/>
      <c r="L24" s="56"/>
      <c r="M24" s="6">
        <f>M10-M14-M17-M20-M23</f>
        <v>5</v>
      </c>
      <c r="N24" s="25">
        <f>N10-N14-N17-N20-N23</f>
        <v>37.5</v>
      </c>
      <c r="O24" s="25">
        <f>O10-O14-O17-O20-O23</f>
        <v>4.375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>
        <v>0</v>
      </c>
      <c r="E26" s="39">
        <v>1</v>
      </c>
      <c r="F26" s="74">
        <f>INDEX('Essen-Werte'!$B$1:$B$301,$E26)</f>
        <v>0</v>
      </c>
      <c r="G26" s="73">
        <f>INDEX('Essen-Werte'!$D$1:$D$301,$E26)</f>
        <v>0</v>
      </c>
      <c r="H26" s="73">
        <f>INDEX('Essen-Werte'!$E$1:$E$301,$E26)</f>
        <v>0</v>
      </c>
      <c r="I26" s="73">
        <f>INDEX('Essen-Werte'!$F$1:$F$301,$E26)</f>
        <v>0</v>
      </c>
      <c r="J26" s="73">
        <f>INDEX('Essen-Werte'!$G$1:$G$301,$E26)</f>
        <v>0</v>
      </c>
      <c r="K26" s="73">
        <f>INDEX('Essen-Werte'!$H$1:$H$301,$E26)</f>
        <v>0</v>
      </c>
      <c r="L26" s="73">
        <f>INDEX('Essen-Werte'!$I$1:$I$301,$E26)</f>
        <v>0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>
        <f>L26*0.01*D26</f>
        <v>0</v>
      </c>
      <c r="U26" s="18"/>
    </row>
    <row r="27" spans="1:21" ht="12" customHeight="1" thickTop="1">
      <c r="A27" s="8"/>
      <c r="B27" s="24"/>
      <c r="C27" s="24"/>
      <c r="D27" s="24"/>
      <c r="E27" s="129"/>
      <c r="F27" s="74">
        <f>INDEX('Essen-Werte'!$A$1:$A$301,$E26)</f>
        <v>0</v>
      </c>
      <c r="G27" s="56"/>
      <c r="H27" s="56"/>
      <c r="I27" s="56"/>
      <c r="J27" s="56"/>
      <c r="K27" s="56"/>
      <c r="L27" s="56"/>
      <c r="M27" s="6">
        <f>M10-M14-M17-M20-M23-M26</f>
        <v>5</v>
      </c>
      <c r="N27" s="25">
        <f>N10-N14-N17-N20-N23-N26</f>
        <v>37.5</v>
      </c>
      <c r="O27" s="25">
        <f>O10-O14-O17-O20-O23-O26</f>
        <v>4.375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1</v>
      </c>
      <c r="F29" s="74">
        <f>INDEX('Essen-Werte'!$B$1:$B$301,$E29)</f>
        <v>0</v>
      </c>
      <c r="G29" s="73">
        <f>INDEX('Essen-Werte'!$D$1:$D$301,$E29)</f>
        <v>0</v>
      </c>
      <c r="H29" s="73">
        <f>INDEX('Essen-Werte'!$E$1:$E$301,$E29)</f>
        <v>0</v>
      </c>
      <c r="I29" s="73">
        <f>INDEX('Essen-Werte'!$F$1:$F$301,$E29)</f>
        <v>0</v>
      </c>
      <c r="J29" s="73">
        <f>INDEX('Essen-Werte'!$G$1:$G$301,$E29)</f>
        <v>0</v>
      </c>
      <c r="K29" s="73">
        <f>INDEX('Essen-Werte'!$H$1:$H$301,$E29)</f>
        <v>0</v>
      </c>
      <c r="L29" s="73">
        <f>INDEX('Essen-Werte'!$I$1:$I$301,$E29)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>
        <f>INDEX('Essen-Werte'!$A$1:$A$301,$E29)</f>
        <v>0</v>
      </c>
      <c r="G30" s="56"/>
      <c r="H30" s="56"/>
      <c r="I30" s="56"/>
      <c r="J30" s="56"/>
      <c r="K30" s="56"/>
      <c r="L30" s="56"/>
      <c r="M30" s="6">
        <f>M10-M14-M17-M20-M23-M26-M29</f>
        <v>5</v>
      </c>
      <c r="N30" s="6">
        <f>N10-N14-N17-N20-N23-N26-N29</f>
        <v>37.5</v>
      </c>
      <c r="O30" s="25">
        <f>O10-O14-O17-O20-O23-O26-O29</f>
        <v>4.375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INDEX('Essen-Werte'!$I$1:$I$301,$E32)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5</v>
      </c>
      <c r="N33" s="6">
        <f>N10-N14-N17-N20-N23-N26-N29-N32</f>
        <v>37.5</v>
      </c>
      <c r="O33" s="25">
        <f>O10-O14-O17-O20-O23-O26-O29-O32</f>
        <v>4.375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INDEX('Essen-Werte'!$I$1:$I$301,$E35)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5</v>
      </c>
      <c r="N36" s="6">
        <f>N10-N14-N17-N20-N23-N26-N29-N32-N35</f>
        <v>37.5</v>
      </c>
      <c r="O36" s="25">
        <f>O10-O14-O17-O20-O23-O26-O29-O32-O35</f>
        <v>4.375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 t="e">
        <f>N38/(M38+O38)</f>
        <v>#DIV/0!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118</v>
      </c>
      <c r="I38" s="31">
        <f>(4*M38)+(9*N38)+(4*O38)</f>
        <v>0</v>
      </c>
      <c r="L38" s="167" t="s">
        <v>83</v>
      </c>
      <c r="M38" s="164">
        <f>M14+M17+M20+M23+M26+M29+M32+M35</f>
        <v>0</v>
      </c>
      <c r="N38" s="165">
        <f>N14+N17+N20+N23+N26+N29+N32+N35</f>
        <v>0</v>
      </c>
      <c r="O38" s="2">
        <f>O14+O17+O20+O23+O26+O29+O32+O35</f>
        <v>0</v>
      </c>
      <c r="P38" s="116">
        <f>P14+P17+P20+P23+P26+P29+P32+P35</f>
        <v>0</v>
      </c>
      <c r="Q38" s="124" t="s">
        <v>81</v>
      </c>
      <c r="R38" s="116">
        <f>R14+R17+R20+R23+R26+R29+R32+R35</f>
        <v>0</v>
      </c>
      <c r="S38" s="181" t="s">
        <v>81</v>
      </c>
      <c r="T38" s="2">
        <f>T14+T17+T20+T23+T26+T29+T32+T35</f>
        <v>0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255" t="s">
        <v>111</v>
      </c>
      <c r="E40" s="256"/>
      <c r="F40" s="256"/>
      <c r="G40" s="256"/>
      <c r="H40" s="256"/>
      <c r="I40" s="256"/>
      <c r="J40" s="257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258"/>
      <c r="E41" s="259"/>
      <c r="F41" s="259"/>
      <c r="G41" s="259"/>
      <c r="H41" s="259"/>
      <c r="I41" s="259"/>
      <c r="J41" s="260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258"/>
      <c r="E42" s="259"/>
      <c r="F42" s="259"/>
      <c r="G42" s="259"/>
      <c r="H42" s="259"/>
      <c r="I42" s="259"/>
      <c r="J42" s="260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261"/>
      <c r="E43" s="262"/>
      <c r="F43" s="262"/>
      <c r="G43" s="262"/>
      <c r="H43" s="262"/>
      <c r="I43" s="262"/>
      <c r="J43" s="263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3">
    <mergeCell ref="R12:S12"/>
    <mergeCell ref="P12:Q12"/>
    <mergeCell ref="D40:J43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5"/>
  <headerFooter alignWithMargins="0">
    <oddHeader>&amp;C&amp;"Times New Roman,Fett"&amp;12KETOGENE DIÄT ARBEITSBLATT</oddHeader>
    <oddFooter>&amp;C
&amp;R&amp;F  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A1">
      <selection activeCell="L32" sqref="L32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7.25390625" style="10" customWidth="1"/>
    <col min="5" max="5" width="3.25390625" style="65" hidden="1" customWidth="1"/>
    <col min="6" max="6" width="30.125" style="12" customWidth="1"/>
    <col min="7" max="12" width="8.25390625" style="50" customWidth="1"/>
    <col min="13" max="13" width="10.75390625" style="14" customWidth="1"/>
    <col min="14" max="14" width="10.25390625" style="14" customWidth="1"/>
    <col min="15" max="15" width="14.00390625" style="14" customWidth="1"/>
    <col min="16" max="16" width="6.375" style="107" customWidth="1"/>
    <col min="17" max="17" width="7.25390625" style="13" customWidth="1"/>
    <col min="18" max="18" width="7.00390625" style="107" customWidth="1"/>
    <col min="19" max="19" width="5.125" style="14" customWidth="1"/>
    <col min="20" max="20" width="10.87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75">
        <f>Frühstück!F2</f>
        <v>0</v>
      </c>
      <c r="G2" s="42" t="s">
        <v>39</v>
      </c>
      <c r="H2" s="211">
        <f>Frühstück!H2</f>
        <v>1500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211">
        <f>Frühstück!H3</f>
        <v>4</v>
      </c>
      <c r="I3" s="45" t="s">
        <v>42</v>
      </c>
      <c r="J3" s="45"/>
      <c r="K3" s="45"/>
      <c r="L3" s="45"/>
      <c r="M3" s="11" t="s">
        <v>1</v>
      </c>
      <c r="N3" s="210">
        <f>Frühstück!N3</f>
        <v>20</v>
      </c>
      <c r="O3" s="13" t="s">
        <v>43</v>
      </c>
      <c r="T3" s="13"/>
      <c r="U3" s="8"/>
    </row>
    <row r="4" spans="1:21" ht="12">
      <c r="A4" s="8"/>
      <c r="F4" s="36"/>
      <c r="G4" s="42" t="s">
        <v>44</v>
      </c>
      <c r="H4" s="211">
        <f>Frühstück!H4</f>
        <v>4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37.5</v>
      </c>
      <c r="J5" s="98"/>
      <c r="K5" s="98"/>
      <c r="L5" s="98"/>
      <c r="M5" s="13" t="s">
        <v>48</v>
      </c>
      <c r="N5" s="15">
        <f>I5/H4</f>
        <v>9.375</v>
      </c>
      <c r="O5" s="14" t="s">
        <v>49</v>
      </c>
      <c r="U5" s="8"/>
    </row>
    <row r="6" spans="1:21" ht="12">
      <c r="A6" s="8"/>
      <c r="F6" s="11" t="s">
        <v>113</v>
      </c>
      <c r="G6" s="48">
        <f>H2/H4</f>
        <v>375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206</v>
      </c>
      <c r="P6" s="108"/>
      <c r="Q6" s="119"/>
      <c r="R6" s="108"/>
      <c r="S6" s="16"/>
      <c r="T6" s="16"/>
      <c r="U6" s="8"/>
    </row>
    <row r="7" spans="1:21" ht="12">
      <c r="A7" s="8"/>
      <c r="J7" s="49"/>
      <c r="L7" s="49" t="s">
        <v>86</v>
      </c>
      <c r="M7" s="17">
        <f>N3/H4</f>
        <v>5</v>
      </c>
      <c r="N7" s="17">
        <f>N5*H3</f>
        <v>37.5</v>
      </c>
      <c r="O7" s="17">
        <f>N5-M7</f>
        <v>4.375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66</v>
      </c>
      <c r="G10" s="51"/>
      <c r="H10" s="52"/>
      <c r="J10" s="53"/>
      <c r="L10" s="53" t="s">
        <v>56</v>
      </c>
      <c r="M10" s="1">
        <f>M7</f>
        <v>5</v>
      </c>
      <c r="N10" s="2">
        <f>N7</f>
        <v>37.5</v>
      </c>
      <c r="O10" s="3">
        <f>O7</f>
        <v>4.375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119</v>
      </c>
      <c r="I12" s="54" t="s">
        <v>120</v>
      </c>
      <c r="J12" s="54" t="s">
        <v>78</v>
      </c>
      <c r="K12" s="54" t="s">
        <v>76</v>
      </c>
      <c r="L12" s="54" t="s">
        <v>87</v>
      </c>
      <c r="M12" s="15" t="s">
        <v>51</v>
      </c>
      <c r="N12" s="15" t="s">
        <v>52</v>
      </c>
      <c r="O12" s="15" t="s">
        <v>206</v>
      </c>
      <c r="P12" s="245" t="s">
        <v>114</v>
      </c>
      <c r="Q12" s="245"/>
      <c r="R12" s="245" t="s">
        <v>82</v>
      </c>
      <c r="S12" s="245"/>
      <c r="T12" s="16" t="s">
        <v>207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0</v>
      </c>
      <c r="E14" s="39">
        <v>1</v>
      </c>
      <c r="F14" s="74">
        <f>INDEX('Essen-Werte'!$B$1:$B$301,$E14)</f>
        <v>0</v>
      </c>
      <c r="G14" s="73">
        <f>INDEX('Essen-Werte'!$D$1:$D$301,$E14)</f>
        <v>0</v>
      </c>
      <c r="H14" s="73">
        <f>INDEX('Essen-Werte'!$E$1:$E$301,$E14)</f>
        <v>0</v>
      </c>
      <c r="I14" s="73">
        <f>INDEX('Essen-Werte'!$F$1:$F$301,$E14)</f>
        <v>0</v>
      </c>
      <c r="J14" s="73">
        <f>INDEX('Essen-Werte'!$G$1:$G$301,$E14)</f>
        <v>0</v>
      </c>
      <c r="K14" s="73">
        <f>INDEX('Essen-Werte'!$H$1:$H$301,$E14)</f>
        <v>0</v>
      </c>
      <c r="L14" s="73">
        <f>INDEX('Essen-Werte'!$I$1:$I$301,$E14)</f>
        <v>0</v>
      </c>
      <c r="M14" s="5">
        <f>G14*0.01*D14</f>
        <v>0</v>
      </c>
      <c r="N14" s="23">
        <f>H14*0.01*D14</f>
        <v>0</v>
      </c>
      <c r="O14" s="23">
        <f>I14*0.01*D14</f>
        <v>0</v>
      </c>
      <c r="P14" s="112">
        <f>J14*0.01*D14</f>
        <v>0</v>
      </c>
      <c r="Q14" s="125" t="s">
        <v>81</v>
      </c>
      <c r="R14" s="115">
        <f>K14*0.01*D14</f>
        <v>0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>
        <f>INDEX('Essen-Werte'!$A$1:$A$301,$E14)</f>
        <v>0</v>
      </c>
      <c r="G15" s="56"/>
      <c r="H15" s="56"/>
      <c r="I15" s="56"/>
      <c r="J15" s="56"/>
      <c r="K15" s="56"/>
      <c r="L15" s="56"/>
      <c r="M15" s="6">
        <f>M10-M14</f>
        <v>5</v>
      </c>
      <c r="N15" s="25">
        <f>N10-N14</f>
        <v>37.5</v>
      </c>
      <c r="O15" s="25">
        <f>O10-O14</f>
        <v>4.375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0</v>
      </c>
      <c r="E17" s="39">
        <v>1</v>
      </c>
      <c r="F17" s="74">
        <f>INDEX('Essen-Werte'!$B$1:$B$301,$E17)</f>
        <v>0</v>
      </c>
      <c r="G17" s="73">
        <f>INDEX('Essen-Werte'!$D$1:$D$301,$E17)</f>
        <v>0</v>
      </c>
      <c r="H17" s="73">
        <f>INDEX('Essen-Werte'!$E$1:$E$301,$E17)</f>
        <v>0</v>
      </c>
      <c r="I17" s="73">
        <f>INDEX('Essen-Werte'!$F$1:$F$301,$E17)</f>
        <v>0</v>
      </c>
      <c r="J17" s="73">
        <f>INDEX('Essen-Werte'!$G$1:$G$301,$E17)</f>
        <v>0</v>
      </c>
      <c r="K17" s="73">
        <f>INDEX('Essen-Werte'!$H$1:$H$301,$E17)</f>
        <v>0</v>
      </c>
      <c r="L17" s="73">
        <f>INDEX('Essen-Werte'!$I$1:$I$301,$E17)</f>
        <v>0</v>
      </c>
      <c r="M17" s="5">
        <f>G17*0.01*D17</f>
        <v>0</v>
      </c>
      <c r="N17" s="23">
        <f>H17*0.01*D17</f>
        <v>0</v>
      </c>
      <c r="O17" s="23">
        <f>I17*0.01*D17</f>
        <v>0</v>
      </c>
      <c r="P17" s="112">
        <f>J17*0.01*D17</f>
        <v>0</v>
      </c>
      <c r="Q17" s="125" t="s">
        <v>81</v>
      </c>
      <c r="R17" s="115">
        <f>K17*0.01*D17</f>
        <v>0</v>
      </c>
      <c r="S17" s="114" t="s">
        <v>81</v>
      </c>
      <c r="T17" s="5">
        <f>L17*0.01*D17</f>
        <v>0</v>
      </c>
      <c r="U17" s="18"/>
    </row>
    <row r="18" spans="1:21" ht="12" customHeight="1" thickTop="1">
      <c r="A18" s="8"/>
      <c r="B18" s="24"/>
      <c r="C18" s="24"/>
      <c r="D18" s="24"/>
      <c r="E18" s="129"/>
      <c r="F18" s="74">
        <f>INDEX('Essen-Werte'!$A$1:$A$301,$E17)</f>
        <v>0</v>
      </c>
      <c r="G18" s="56"/>
      <c r="H18" s="56"/>
      <c r="I18" s="56"/>
      <c r="J18" s="56"/>
      <c r="K18" s="56"/>
      <c r="L18" s="56"/>
      <c r="M18" s="6">
        <f>M10-M14-M17</f>
        <v>5</v>
      </c>
      <c r="N18" s="25">
        <f>N10-N14-N17</f>
        <v>37.5</v>
      </c>
      <c r="O18" s="25">
        <f>O10-O14-O17</f>
        <v>4.375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57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0</v>
      </c>
      <c r="E20" s="39">
        <v>1</v>
      </c>
      <c r="F20" s="74">
        <f>INDEX('Essen-Werte'!$B$1:$B$301,$E20)</f>
        <v>0</v>
      </c>
      <c r="G20" s="73">
        <f>INDEX('Essen-Werte'!$D$1:$D$301,$E20)</f>
        <v>0</v>
      </c>
      <c r="H20" s="73">
        <f>INDEX('Essen-Werte'!$E$1:$E$301,$E20)</f>
        <v>0</v>
      </c>
      <c r="I20" s="73">
        <f>INDEX('Essen-Werte'!$F$1:$F$301,$E20)</f>
        <v>0</v>
      </c>
      <c r="J20" s="73">
        <f>INDEX('Essen-Werte'!$G$1:$G$301,$E20)</f>
        <v>0</v>
      </c>
      <c r="K20" s="73">
        <f>INDEX('Essen-Werte'!$H$1:$H$301,$E20)</f>
        <v>0</v>
      </c>
      <c r="L20" s="73">
        <f>INDEX('Essen-Werte'!$I$1:$I$301,$E20)</f>
        <v>0</v>
      </c>
      <c r="M20" s="5">
        <f>G20*0.01*D20</f>
        <v>0</v>
      </c>
      <c r="N20" s="23">
        <f>H20*0.01*D20</f>
        <v>0</v>
      </c>
      <c r="O20" s="23">
        <f>I20*0.01*D20</f>
        <v>0</v>
      </c>
      <c r="P20" s="112">
        <f>J20*0.01*D20</f>
        <v>0</v>
      </c>
      <c r="Q20" s="128" t="s">
        <v>81</v>
      </c>
      <c r="R20" s="112">
        <f>K20*0.01*D20</f>
        <v>0</v>
      </c>
      <c r="S20" s="104" t="s">
        <v>81</v>
      </c>
      <c r="T20" s="5">
        <f>L20*0.01*D20</f>
        <v>0</v>
      </c>
      <c r="U20" s="18"/>
    </row>
    <row r="21" spans="1:21" ht="12" customHeight="1" thickTop="1">
      <c r="A21" s="8"/>
      <c r="B21" s="24"/>
      <c r="C21" s="24"/>
      <c r="D21" s="24"/>
      <c r="E21" s="129"/>
      <c r="F21" s="74">
        <f>INDEX('Essen-Werte'!$A$1:$A$301,$E20)</f>
        <v>0</v>
      </c>
      <c r="G21" s="56"/>
      <c r="H21" s="56"/>
      <c r="I21" s="56"/>
      <c r="J21" s="56"/>
      <c r="K21" s="56"/>
      <c r="L21" s="56"/>
      <c r="M21" s="6">
        <f>M10-M14-M17-M20</f>
        <v>5</v>
      </c>
      <c r="N21" s="25">
        <f>N10-N14-N17-N20</f>
        <v>37.5</v>
      </c>
      <c r="O21" s="25">
        <f>O10-O14-O17-O20</f>
        <v>4.375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0</v>
      </c>
      <c r="E23" s="39">
        <v>1</v>
      </c>
      <c r="F23" s="74">
        <f>INDEX('Essen-Werte'!$B$1:$B$301,$E23)</f>
        <v>0</v>
      </c>
      <c r="G23" s="73">
        <f>INDEX('Essen-Werte'!$D$1:$D$301,$E23)</f>
        <v>0</v>
      </c>
      <c r="H23" s="73">
        <f>INDEX('Essen-Werte'!$E$1:$E$301,$E23)</f>
        <v>0</v>
      </c>
      <c r="I23" s="73">
        <f>INDEX('Essen-Werte'!$F$1:$F$301,$E23)</f>
        <v>0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INDEX('Essen-Werte'!$I$1:$I$301,$E23)</f>
        <v>0</v>
      </c>
      <c r="M23" s="5">
        <f>G23*0.01*D23</f>
        <v>0</v>
      </c>
      <c r="N23" s="23">
        <f>H23*0.01*D23</f>
        <v>0</v>
      </c>
      <c r="O23" s="23">
        <f>I23*0.01*D23</f>
        <v>0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>
        <f>INDEX('Essen-Werte'!$A$1:$A$301,$E23)</f>
        <v>0</v>
      </c>
      <c r="G24" s="56"/>
      <c r="H24" s="56"/>
      <c r="I24" s="56"/>
      <c r="J24" s="56"/>
      <c r="K24" s="56"/>
      <c r="L24" s="56"/>
      <c r="M24" s="6">
        <f>M10-M14-M17-M20-M23</f>
        <v>5</v>
      </c>
      <c r="N24" s="25">
        <f>N10-N14-N17-N20-N23</f>
        <v>37.5</v>
      </c>
      <c r="O24" s="25">
        <f>O10-O14-O17-O20-O23</f>
        <v>4.375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>
        <v>0</v>
      </c>
      <c r="E26" s="39">
        <v>1</v>
      </c>
      <c r="F26" s="74">
        <f>INDEX('Essen-Werte'!$B$1:$B$301,$E26)</f>
        <v>0</v>
      </c>
      <c r="G26" s="73">
        <f>INDEX('Essen-Werte'!$D$1:$D$301,$E26)</f>
        <v>0</v>
      </c>
      <c r="H26" s="73">
        <f>INDEX('Essen-Werte'!$E$1:$E$301,$E26)</f>
        <v>0</v>
      </c>
      <c r="I26" s="73">
        <f>INDEX('Essen-Werte'!$F$1:$F$301,$E26)</f>
        <v>0</v>
      </c>
      <c r="J26" s="73">
        <f>INDEX('Essen-Werte'!$G$1:$G$301,$E26)</f>
        <v>0</v>
      </c>
      <c r="K26" s="73">
        <f>INDEX('Essen-Werte'!$H$1:$H$301,$E26)</f>
        <v>0</v>
      </c>
      <c r="L26" s="73">
        <f>INDEX('Essen-Werte'!$I$1:$I$301,$E26)</f>
        <v>0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>
        <f>L26*0.01*D26</f>
        <v>0</v>
      </c>
      <c r="U26" s="18"/>
    </row>
    <row r="27" spans="1:21" ht="12" customHeight="1" thickTop="1">
      <c r="A27" s="8"/>
      <c r="B27" s="24"/>
      <c r="C27" s="24"/>
      <c r="D27" s="24"/>
      <c r="E27" s="129"/>
      <c r="F27" s="74">
        <f>INDEX('Essen-Werte'!$A$1:$A$301,$E26)</f>
        <v>0</v>
      </c>
      <c r="G27" s="56"/>
      <c r="H27" s="56"/>
      <c r="I27" s="56"/>
      <c r="J27" s="56"/>
      <c r="K27" s="56"/>
      <c r="L27" s="56"/>
      <c r="M27" s="6">
        <f>M10-M14-M17-M20-M23-M26</f>
        <v>5</v>
      </c>
      <c r="N27" s="25">
        <f>N10-N14-N17-N20-N23-N26</f>
        <v>37.5</v>
      </c>
      <c r="O27" s="25">
        <f>O10-O14-O17-O20-O23-O26</f>
        <v>4.375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1</v>
      </c>
      <c r="F29" s="74">
        <f>INDEX('Essen-Werte'!$B$1:$B$301,$E29)</f>
        <v>0</v>
      </c>
      <c r="G29" s="73">
        <f>INDEX('Essen-Werte'!$D$1:$D$301,$E29)</f>
        <v>0</v>
      </c>
      <c r="H29" s="73">
        <f>INDEX('Essen-Werte'!$E$1:$E$301,$E29)</f>
        <v>0</v>
      </c>
      <c r="I29" s="73">
        <f>INDEX('Essen-Werte'!$F$1:$F$301,$E29)</f>
        <v>0</v>
      </c>
      <c r="J29" s="73">
        <f>INDEX('Essen-Werte'!$G$1:$G$301,$E29)</f>
        <v>0</v>
      </c>
      <c r="K29" s="73">
        <f>INDEX('Essen-Werte'!$I$1:$I$301,$E29)</f>
        <v>0</v>
      </c>
      <c r="L29" s="73">
        <f>INDEX('Essen-Werte'!$I$1:$I$301,$E29)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>
        <f>INDEX('Essen-Werte'!$A$1:$A$301,$E29)</f>
        <v>0</v>
      </c>
      <c r="G30" s="56"/>
      <c r="H30" s="56"/>
      <c r="I30" s="56"/>
      <c r="J30" s="56"/>
      <c r="K30" s="56"/>
      <c r="L30" s="56"/>
      <c r="M30" s="6">
        <f>M10-M14-M17-M20-M23-M26-M29</f>
        <v>5</v>
      </c>
      <c r="N30" s="6">
        <f>N10-N14-N17-N20-N23-N26-N29</f>
        <v>37.5</v>
      </c>
      <c r="O30" s="25">
        <f>O10-O14-O17-O20-O23-O26-O29</f>
        <v>4.375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INDEX('Essen-Werte'!$I$1:$I$301,$E32)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5</v>
      </c>
      <c r="N33" s="6">
        <f>N10-N14-N17-N20-N23-N26-N29-N32</f>
        <v>37.5</v>
      </c>
      <c r="O33" s="25">
        <f>O10-O14-O17-O20-O23-O26-O29-O32</f>
        <v>4.375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INDEX('Essen-Werte'!$I$1:$I$301,$E35)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5</v>
      </c>
      <c r="N36" s="6">
        <f>N10-N14-N17-N20-N23-N26-N29-N32-N35</f>
        <v>37.5</v>
      </c>
      <c r="O36" s="25">
        <f>O10-O14-O17-O20-O23-O26-O29-O32-O35</f>
        <v>4.375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 t="e">
        <f>N38/(M38+O38)</f>
        <v>#DIV/0!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118</v>
      </c>
      <c r="I38" s="31">
        <f>(4*M38)+(9*N38)+(4*O38)</f>
        <v>0</v>
      </c>
      <c r="L38" s="167" t="s">
        <v>83</v>
      </c>
      <c r="M38" s="164">
        <f>M14+M17+M20+M23+M26+M29+M32+M35</f>
        <v>0</v>
      </c>
      <c r="N38" s="165">
        <f>N14+N17+N20+N23+N26+N29+N32+N35</f>
        <v>0</v>
      </c>
      <c r="O38" s="2">
        <f>O14+O17+O20+O23+O26+O29+O32+O35</f>
        <v>0</v>
      </c>
      <c r="P38" s="116">
        <f>P14+P17+P20+P23+P26+P29+P32+P35</f>
        <v>0</v>
      </c>
      <c r="Q38" s="124" t="s">
        <v>81</v>
      </c>
      <c r="R38" s="116">
        <f>R14+R17+R20+R23+R26+R29+R32+R35</f>
        <v>0</v>
      </c>
      <c r="S38" s="181" t="s">
        <v>81</v>
      </c>
      <c r="T38" s="2">
        <f>T14+T17+T20+T23+T26+T29+T32+T35</f>
        <v>0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255" t="s">
        <v>111</v>
      </c>
      <c r="E40" s="256"/>
      <c r="F40" s="256"/>
      <c r="G40" s="256"/>
      <c r="H40" s="256"/>
      <c r="I40" s="256"/>
      <c r="J40" s="257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258"/>
      <c r="E41" s="259"/>
      <c r="F41" s="259"/>
      <c r="G41" s="259"/>
      <c r="H41" s="259"/>
      <c r="I41" s="259"/>
      <c r="J41" s="260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258"/>
      <c r="E42" s="259"/>
      <c r="F42" s="259"/>
      <c r="G42" s="259"/>
      <c r="H42" s="259"/>
      <c r="I42" s="259"/>
      <c r="J42" s="260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261"/>
      <c r="E43" s="262"/>
      <c r="F43" s="262"/>
      <c r="G43" s="262"/>
      <c r="H43" s="262"/>
      <c r="I43" s="262"/>
      <c r="J43" s="263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3">
    <mergeCell ref="R12:S12"/>
    <mergeCell ref="P12:Q12"/>
    <mergeCell ref="D40:J43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5"/>
  <headerFooter alignWithMargins="0">
    <oddHeader>&amp;C&amp;"Times New Roman,Fett"&amp;12KETOGENE DIÄT ARBEITSBLATT</oddHeader>
    <oddFooter>&amp;C
&amp;R&amp;F  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95" zoomScaleNormal="95" workbookViewId="0" topLeftCell="A1">
      <selection activeCell="L32" sqref="L32"/>
    </sheetView>
  </sheetViews>
  <sheetFormatPr defaultColWidth="11.00390625" defaultRowHeight="12.75"/>
  <cols>
    <col min="1" max="1" width="1.25" style="10" customWidth="1"/>
    <col min="2" max="2" width="3.875" style="10" customWidth="1"/>
    <col min="3" max="3" width="2.875" style="10" customWidth="1"/>
    <col min="4" max="4" width="7.25390625" style="10" customWidth="1"/>
    <col min="5" max="5" width="3.25390625" style="65" hidden="1" customWidth="1"/>
    <col min="6" max="6" width="29.875" style="12" customWidth="1"/>
    <col min="7" max="12" width="8.25390625" style="50" customWidth="1"/>
    <col min="13" max="13" width="11.875" style="14" customWidth="1"/>
    <col min="14" max="14" width="10.25390625" style="14" customWidth="1"/>
    <col min="15" max="15" width="11.625" style="14" customWidth="1"/>
    <col min="16" max="16" width="6.375" style="107" customWidth="1"/>
    <col min="17" max="17" width="6.625" style="13" customWidth="1"/>
    <col min="18" max="18" width="7.00390625" style="107" customWidth="1"/>
    <col min="19" max="19" width="6.75390625" style="14" customWidth="1"/>
    <col min="20" max="20" width="11.00390625" style="14" customWidth="1"/>
    <col min="21" max="21" width="1.25" style="14" customWidth="1"/>
    <col min="22" max="16384" width="10.75390625" style="9" customWidth="1"/>
  </cols>
  <sheetData>
    <row r="1" spans="1:2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77"/>
      <c r="T1" s="8"/>
      <c r="U1" s="8"/>
    </row>
    <row r="2" spans="1:21" ht="12">
      <c r="A2" s="8"/>
      <c r="D2" s="10" t="s">
        <v>38</v>
      </c>
      <c r="F2" s="75">
        <f>Frühstück!F2</f>
        <v>0</v>
      </c>
      <c r="G2" s="42" t="s">
        <v>39</v>
      </c>
      <c r="H2" s="211">
        <f>Frühstück!H2</f>
        <v>1500</v>
      </c>
      <c r="I2" s="44"/>
      <c r="J2" s="44"/>
      <c r="K2" s="44"/>
      <c r="L2" s="44"/>
      <c r="M2" s="11" t="s">
        <v>40</v>
      </c>
      <c r="N2" s="37">
        <f ca="1">NOW()</f>
        <v>41229.67459884259</v>
      </c>
      <c r="O2" s="34"/>
      <c r="P2" s="106"/>
      <c r="Q2" s="118"/>
      <c r="R2" s="106"/>
      <c r="S2" s="178"/>
      <c r="T2" s="99"/>
      <c r="U2" s="8"/>
    </row>
    <row r="3" spans="1:21" ht="12">
      <c r="A3" s="8"/>
      <c r="F3" s="36"/>
      <c r="G3" s="42" t="s">
        <v>41</v>
      </c>
      <c r="H3" s="211">
        <f>Frühstück!H3</f>
        <v>4</v>
      </c>
      <c r="I3" s="45" t="s">
        <v>42</v>
      </c>
      <c r="J3" s="45"/>
      <c r="K3" s="45"/>
      <c r="L3" s="45"/>
      <c r="M3" s="11" t="s">
        <v>1</v>
      </c>
      <c r="N3" s="210">
        <f>Frühstück!N3</f>
        <v>20</v>
      </c>
      <c r="O3" s="13" t="s">
        <v>43</v>
      </c>
      <c r="T3" s="13"/>
      <c r="U3" s="8"/>
    </row>
    <row r="4" spans="1:21" ht="12">
      <c r="A4" s="8"/>
      <c r="F4" s="36"/>
      <c r="G4" s="42" t="s">
        <v>44</v>
      </c>
      <c r="H4" s="211">
        <f>Frühstück!H4</f>
        <v>4</v>
      </c>
      <c r="I4" s="46" t="s">
        <v>45</v>
      </c>
      <c r="J4" s="46"/>
      <c r="K4" s="46"/>
      <c r="L4" s="46"/>
      <c r="U4" s="8"/>
    </row>
    <row r="5" spans="1:21" ht="12">
      <c r="A5" s="8"/>
      <c r="F5" s="11" t="s">
        <v>46</v>
      </c>
      <c r="G5" s="47">
        <f>(H3*9)+4</f>
        <v>40</v>
      </c>
      <c r="H5" s="96" t="s">
        <v>47</v>
      </c>
      <c r="I5" s="47">
        <f>H2/G5</f>
        <v>37.5</v>
      </c>
      <c r="J5" s="98"/>
      <c r="K5" s="98"/>
      <c r="L5" s="98"/>
      <c r="M5" s="13" t="s">
        <v>48</v>
      </c>
      <c r="N5" s="15">
        <f>I5/H4</f>
        <v>9.375</v>
      </c>
      <c r="O5" s="14" t="s">
        <v>49</v>
      </c>
      <c r="U5" s="8"/>
    </row>
    <row r="6" spans="1:21" ht="12">
      <c r="A6" s="8"/>
      <c r="F6" s="11" t="s">
        <v>113</v>
      </c>
      <c r="G6" s="48">
        <f>H2/H4</f>
        <v>375</v>
      </c>
      <c r="H6" s="49"/>
      <c r="I6" s="46"/>
      <c r="J6" s="46"/>
      <c r="K6" s="46"/>
      <c r="L6" s="46"/>
      <c r="M6" s="16" t="s">
        <v>51</v>
      </c>
      <c r="N6" s="16" t="s">
        <v>52</v>
      </c>
      <c r="O6" s="16" t="s">
        <v>206</v>
      </c>
      <c r="P6" s="108"/>
      <c r="Q6" s="119"/>
      <c r="R6" s="108"/>
      <c r="S6" s="16"/>
      <c r="T6" s="16"/>
      <c r="U6" s="8"/>
    </row>
    <row r="7" spans="1:21" ht="12">
      <c r="A7" s="8"/>
      <c r="J7" s="49"/>
      <c r="L7" s="49" t="s">
        <v>86</v>
      </c>
      <c r="M7" s="17">
        <f>N3/H4</f>
        <v>5</v>
      </c>
      <c r="N7" s="17">
        <f>N5*H3</f>
        <v>37.5</v>
      </c>
      <c r="O7" s="17">
        <f>N5-M7</f>
        <v>4.375</v>
      </c>
      <c r="P7" s="109"/>
      <c r="Q7" s="120"/>
      <c r="R7" s="109"/>
      <c r="S7" s="17"/>
      <c r="T7" s="17"/>
      <c r="U7" s="8"/>
    </row>
    <row r="8" spans="1:21" ht="7.5" customHeight="1">
      <c r="A8" s="8"/>
      <c r="B8" s="8"/>
      <c r="C8" s="8"/>
      <c r="D8" s="8"/>
      <c r="E8" s="64"/>
      <c r="F8" s="8"/>
      <c r="G8" s="41"/>
      <c r="H8" s="41"/>
      <c r="I8" s="41"/>
      <c r="J8" s="41"/>
      <c r="K8" s="41"/>
      <c r="L8" s="41"/>
      <c r="M8" s="8"/>
      <c r="N8" s="8"/>
      <c r="O8" s="8"/>
      <c r="P8" s="105"/>
      <c r="Q8" s="117"/>
      <c r="R8" s="105"/>
      <c r="S8" s="177"/>
      <c r="T8" s="8"/>
      <c r="U8" s="8"/>
    </row>
    <row r="9" spans="1:21" ht="12">
      <c r="A9" s="8"/>
      <c r="U9" s="18"/>
    </row>
    <row r="10" spans="1:21" ht="12.75">
      <c r="A10" s="8"/>
      <c r="D10" s="19" t="s">
        <v>54</v>
      </c>
      <c r="E10" s="66"/>
      <c r="F10" s="7" t="s">
        <v>67</v>
      </c>
      <c r="G10" s="51"/>
      <c r="H10" s="52"/>
      <c r="J10" s="53"/>
      <c r="L10" s="53" t="s">
        <v>56</v>
      </c>
      <c r="M10" s="1">
        <f>M7</f>
        <v>5</v>
      </c>
      <c r="N10" s="2">
        <f>N7</f>
        <v>37.5</v>
      </c>
      <c r="O10" s="3">
        <f>O7</f>
        <v>4.375</v>
      </c>
      <c r="P10" s="110"/>
      <c r="Q10" s="121"/>
      <c r="R10" s="110"/>
      <c r="S10" s="32"/>
      <c r="T10" s="32"/>
      <c r="U10" s="18"/>
    </row>
    <row r="11" spans="1:21" ht="13.5" thickBot="1">
      <c r="A11" s="8"/>
      <c r="F11" s="72"/>
      <c r="I11" s="44"/>
      <c r="J11" s="44"/>
      <c r="K11" s="44"/>
      <c r="L11" s="44"/>
      <c r="M11" s="10"/>
      <c r="N11" s="10"/>
      <c r="O11" s="10"/>
      <c r="P11" s="11"/>
      <c r="Q11" s="36"/>
      <c r="R11" s="11"/>
      <c r="S11" s="12"/>
      <c r="T11" s="10"/>
      <c r="U11" s="18"/>
    </row>
    <row r="12" spans="1:21" ht="13.5" thickBot="1" thickTop="1">
      <c r="A12" s="8"/>
      <c r="D12" s="38" t="s">
        <v>57</v>
      </c>
      <c r="E12" s="67"/>
      <c r="F12" s="20" t="s">
        <v>0</v>
      </c>
      <c r="G12" s="54" t="s">
        <v>58</v>
      </c>
      <c r="H12" s="54" t="s">
        <v>119</v>
      </c>
      <c r="I12" s="54" t="s">
        <v>120</v>
      </c>
      <c r="J12" s="54" t="s">
        <v>78</v>
      </c>
      <c r="K12" s="54" t="s">
        <v>76</v>
      </c>
      <c r="L12" s="54" t="s">
        <v>87</v>
      </c>
      <c r="M12" s="15" t="s">
        <v>51</v>
      </c>
      <c r="N12" s="15" t="s">
        <v>52</v>
      </c>
      <c r="O12" s="15" t="s">
        <v>206</v>
      </c>
      <c r="P12" s="245" t="s">
        <v>114</v>
      </c>
      <c r="Q12" s="245"/>
      <c r="R12" s="245" t="s">
        <v>82</v>
      </c>
      <c r="S12" s="245"/>
      <c r="T12" s="16" t="s">
        <v>207</v>
      </c>
      <c r="U12" s="18"/>
    </row>
    <row r="13" spans="1:21" ht="14.25" thickBot="1" thickTop="1">
      <c r="A13" s="8"/>
      <c r="D13" s="21" t="s">
        <v>61</v>
      </c>
      <c r="E13" s="68"/>
      <c r="F13" s="40"/>
      <c r="G13" s="55"/>
      <c r="H13" s="55"/>
      <c r="I13" s="55"/>
      <c r="J13" s="55"/>
      <c r="K13" s="55"/>
      <c r="L13" s="55"/>
      <c r="M13" s="4"/>
      <c r="N13" s="4"/>
      <c r="O13" s="4"/>
      <c r="P13" s="111"/>
      <c r="Q13" s="122"/>
      <c r="R13" s="111"/>
      <c r="S13" s="179"/>
      <c r="T13" s="176"/>
      <c r="U13" s="18"/>
    </row>
    <row r="14" spans="1:21" ht="14.25" thickBot="1" thickTop="1">
      <c r="A14" s="8"/>
      <c r="B14" s="22">
        <v>1</v>
      </c>
      <c r="C14" s="22"/>
      <c r="D14" s="33">
        <v>0</v>
      </c>
      <c r="E14" s="39">
        <v>1</v>
      </c>
      <c r="F14" s="74">
        <f>INDEX('Essen-Werte'!$B$1:$B$301,$E14)</f>
        <v>0</v>
      </c>
      <c r="G14" s="73">
        <f>INDEX('Essen-Werte'!$D$1:$D$301,$E14)</f>
        <v>0</v>
      </c>
      <c r="H14" s="73">
        <f>INDEX('Essen-Werte'!$E$1:$E$301,$E14)</f>
        <v>0</v>
      </c>
      <c r="I14" s="73">
        <f>INDEX('Essen-Werte'!$F$1:$F$301,$E14)</f>
        <v>0</v>
      </c>
      <c r="J14" s="73">
        <f>INDEX('Essen-Werte'!$G$1:$G$301,$E14)</f>
        <v>0</v>
      </c>
      <c r="K14" s="73">
        <f>INDEX('Essen-Werte'!$H$1:$H$301,$E14)</f>
        <v>0</v>
      </c>
      <c r="L14" s="73">
        <f>INDEX('Essen-Werte'!$I$1:$I$301,$E14)</f>
        <v>0</v>
      </c>
      <c r="M14" s="5">
        <f>G14*0.01*D14</f>
        <v>0</v>
      </c>
      <c r="N14" s="23">
        <f>H14*0.01*D14</f>
        <v>0</v>
      </c>
      <c r="O14" s="23">
        <f>I14*0.01*D14</f>
        <v>0</v>
      </c>
      <c r="P14" s="112">
        <f>J14*0.01*D14</f>
        <v>0</v>
      </c>
      <c r="Q14" s="125" t="s">
        <v>81</v>
      </c>
      <c r="R14" s="115">
        <f>K14*0.01*D14</f>
        <v>0</v>
      </c>
      <c r="S14" s="114" t="s">
        <v>81</v>
      </c>
      <c r="T14" s="5">
        <f>L14*0.01*D14</f>
        <v>0</v>
      </c>
      <c r="U14" s="18"/>
    </row>
    <row r="15" spans="1:21" ht="12" customHeight="1" thickTop="1">
      <c r="A15" s="8"/>
      <c r="B15" s="24"/>
      <c r="C15" s="24"/>
      <c r="D15" s="72"/>
      <c r="E15" s="129"/>
      <c r="F15" s="74">
        <f>INDEX('Essen-Werte'!$A$1:$A$301,$E14)</f>
        <v>0</v>
      </c>
      <c r="G15" s="56"/>
      <c r="H15" s="56"/>
      <c r="I15" s="56"/>
      <c r="J15" s="56"/>
      <c r="K15" s="56"/>
      <c r="L15" s="56"/>
      <c r="M15" s="6">
        <f>M10-M14</f>
        <v>5</v>
      </c>
      <c r="N15" s="25">
        <f>N10-N14</f>
        <v>37.5</v>
      </c>
      <c r="O15" s="25">
        <f>O10-O14</f>
        <v>4.375</v>
      </c>
      <c r="P15" s="113"/>
      <c r="Q15" s="126"/>
      <c r="R15" s="113"/>
      <c r="S15" s="103"/>
      <c r="T15" s="6"/>
      <c r="U15" s="18"/>
    </row>
    <row r="16" spans="1:21" ht="9" customHeight="1" thickBot="1">
      <c r="A16" s="8"/>
      <c r="D16" s="26"/>
      <c r="E16" s="130"/>
      <c r="F16" s="27"/>
      <c r="G16" s="57"/>
      <c r="H16" s="57"/>
      <c r="I16" s="57"/>
      <c r="J16" s="57"/>
      <c r="K16" s="57"/>
      <c r="L16" s="57"/>
      <c r="M16" s="28"/>
      <c r="N16" s="29"/>
      <c r="O16" s="30"/>
      <c r="P16" s="111"/>
      <c r="Q16" s="127"/>
      <c r="R16" s="111"/>
      <c r="S16" s="180"/>
      <c r="T16" s="176"/>
      <c r="U16" s="18"/>
    </row>
    <row r="17" spans="1:21" ht="14.25" thickBot="1" thickTop="1">
      <c r="A17" s="8"/>
      <c r="B17" s="22">
        <v>2</v>
      </c>
      <c r="C17" s="22"/>
      <c r="D17" s="33">
        <v>0</v>
      </c>
      <c r="E17" s="39">
        <v>1</v>
      </c>
      <c r="F17" s="74">
        <f>INDEX('Essen-Werte'!$B$1:$B$301,$E17)</f>
        <v>0</v>
      </c>
      <c r="G17" s="73">
        <f>INDEX('Essen-Werte'!$D$1:$D$301,$E17)</f>
        <v>0</v>
      </c>
      <c r="H17" s="73">
        <f>INDEX('Essen-Werte'!$E$1:$E$301,$E17)</f>
        <v>0</v>
      </c>
      <c r="I17" s="73">
        <f>INDEX('Essen-Werte'!$F$1:$F$301,$E17)</f>
        <v>0</v>
      </c>
      <c r="J17" s="73">
        <f>INDEX('Essen-Werte'!$G$1:$G$301,$E17)</f>
        <v>0</v>
      </c>
      <c r="K17" s="73">
        <f>INDEX('Essen-Werte'!$H$1:$H$301,$E17)</f>
        <v>0</v>
      </c>
      <c r="L17" s="73">
        <f>INDEX('Essen-Werte'!$I$1:$I$301,$E17)</f>
        <v>0</v>
      </c>
      <c r="M17" s="5">
        <f>G17*0.01*D17</f>
        <v>0</v>
      </c>
      <c r="N17" s="23">
        <f>H17*0.01*D17</f>
        <v>0</v>
      </c>
      <c r="O17" s="23">
        <f>I17*0.01*D17</f>
        <v>0</v>
      </c>
      <c r="P17" s="112">
        <f>J17*0.01*D17</f>
        <v>0</v>
      </c>
      <c r="Q17" s="125" t="s">
        <v>81</v>
      </c>
      <c r="R17" s="115">
        <f>K17*0.01*D17</f>
        <v>0</v>
      </c>
      <c r="S17" s="114" t="s">
        <v>81</v>
      </c>
      <c r="T17" s="5">
        <f>L17*0.01*D17</f>
        <v>0</v>
      </c>
      <c r="U17" s="18"/>
    </row>
    <row r="18" spans="1:21" ht="12" customHeight="1" thickTop="1">
      <c r="A18" s="8"/>
      <c r="B18" s="24"/>
      <c r="C18" s="24"/>
      <c r="D18" s="24"/>
      <c r="E18" s="129"/>
      <c r="F18" s="74">
        <f>INDEX('Essen-Werte'!$A$1:$A$301,$E17)</f>
        <v>0</v>
      </c>
      <c r="G18" s="56"/>
      <c r="H18" s="56"/>
      <c r="I18" s="56"/>
      <c r="J18" s="56"/>
      <c r="K18" s="56"/>
      <c r="L18" s="56"/>
      <c r="M18" s="6">
        <f>M10-M14-M17</f>
        <v>5</v>
      </c>
      <c r="N18" s="25">
        <f>N10-N14-N17</f>
        <v>37.5</v>
      </c>
      <c r="O18" s="25">
        <f>O10-O14-O17</f>
        <v>4.375</v>
      </c>
      <c r="P18" s="113"/>
      <c r="Q18" s="126"/>
      <c r="R18" s="113"/>
      <c r="S18" s="103"/>
      <c r="T18" s="6"/>
      <c r="U18" s="18"/>
    </row>
    <row r="19" spans="1:21" ht="9" customHeight="1" thickBot="1">
      <c r="A19" s="8"/>
      <c r="D19" s="26"/>
      <c r="E19" s="130"/>
      <c r="F19" s="27"/>
      <c r="G19" s="57"/>
      <c r="H19" s="57"/>
      <c r="I19" s="57"/>
      <c r="J19" s="57"/>
      <c r="K19" s="57"/>
      <c r="L19" s="57"/>
      <c r="M19" s="28"/>
      <c r="N19" s="30"/>
      <c r="O19" s="30"/>
      <c r="P19" s="111"/>
      <c r="Q19" s="127"/>
      <c r="R19" s="111"/>
      <c r="S19" s="180"/>
      <c r="T19" s="176"/>
      <c r="U19" s="18"/>
    </row>
    <row r="20" spans="1:21" ht="14.25" thickBot="1" thickTop="1">
      <c r="A20" s="8"/>
      <c r="B20" s="22">
        <v>3</v>
      </c>
      <c r="C20" s="22"/>
      <c r="D20" s="33">
        <v>0</v>
      </c>
      <c r="E20" s="39">
        <v>1</v>
      </c>
      <c r="F20" s="74">
        <f>INDEX('Essen-Werte'!$B$1:$B$301,$E20)</f>
        <v>0</v>
      </c>
      <c r="G20" s="73">
        <f>INDEX('Essen-Werte'!$D$1:$D$301,$E20)</f>
        <v>0</v>
      </c>
      <c r="H20" s="73">
        <f>INDEX('Essen-Werte'!$E$1:$E$301,$E20)</f>
        <v>0</v>
      </c>
      <c r="I20" s="73">
        <f>INDEX('Essen-Werte'!$F$1:$F$301,$E20)</f>
        <v>0</v>
      </c>
      <c r="J20" s="73">
        <f>INDEX('Essen-Werte'!$G$1:$G$301,$E20)</f>
        <v>0</v>
      </c>
      <c r="K20" s="73">
        <f>INDEX('Essen-Werte'!$H$1:$H$301,$E20)</f>
        <v>0</v>
      </c>
      <c r="L20" s="73">
        <f>INDEX('Essen-Werte'!$I$1:$I$301,$E20)</f>
        <v>0</v>
      </c>
      <c r="M20" s="5">
        <f>G20*0.01*D20</f>
        <v>0</v>
      </c>
      <c r="N20" s="23">
        <f>H20*0.01*D20</f>
        <v>0</v>
      </c>
      <c r="O20" s="23">
        <f>I20*0.01*D20</f>
        <v>0</v>
      </c>
      <c r="P20" s="112">
        <f>J20*0.01*D20</f>
        <v>0</v>
      </c>
      <c r="Q20" s="128" t="s">
        <v>81</v>
      </c>
      <c r="R20" s="112">
        <f>K20*0.01*D20</f>
        <v>0</v>
      </c>
      <c r="S20" s="104" t="s">
        <v>81</v>
      </c>
      <c r="T20" s="5">
        <f>L20*0.01*D20</f>
        <v>0</v>
      </c>
      <c r="U20" s="18"/>
    </row>
    <row r="21" spans="1:21" ht="12" customHeight="1" thickTop="1">
      <c r="A21" s="8"/>
      <c r="B21" s="24"/>
      <c r="C21" s="24"/>
      <c r="D21" s="24"/>
      <c r="E21" s="129"/>
      <c r="F21" s="74">
        <f>INDEX('Essen-Werte'!$A$1:$A$301,$E20)</f>
        <v>0</v>
      </c>
      <c r="G21" s="56"/>
      <c r="H21" s="56"/>
      <c r="I21" s="56"/>
      <c r="J21" s="56"/>
      <c r="K21" s="56"/>
      <c r="L21" s="56"/>
      <c r="M21" s="6">
        <f>M10-M14-M17-M20</f>
        <v>5</v>
      </c>
      <c r="N21" s="25">
        <f>N10-N14-N17-N20</f>
        <v>37.5</v>
      </c>
      <c r="O21" s="25">
        <f>O10-O14-O17-O20</f>
        <v>4.375</v>
      </c>
      <c r="P21" s="113"/>
      <c r="Q21" s="123"/>
      <c r="R21" s="113"/>
      <c r="S21" s="103"/>
      <c r="T21" s="6"/>
      <c r="U21" s="18"/>
    </row>
    <row r="22" spans="1:21" ht="9" customHeight="1" thickBot="1">
      <c r="A22" s="8"/>
      <c r="D22" s="26"/>
      <c r="E22" s="130"/>
      <c r="F22" s="27"/>
      <c r="G22" s="57"/>
      <c r="H22" s="57"/>
      <c r="I22" s="57"/>
      <c r="J22" s="57"/>
      <c r="K22" s="57"/>
      <c r="L22" s="57"/>
      <c r="M22" s="28"/>
      <c r="N22" s="30"/>
      <c r="O22" s="30"/>
      <c r="P22" s="111"/>
      <c r="Q22" s="122"/>
      <c r="R22" s="111"/>
      <c r="S22" s="180"/>
      <c r="T22" s="176"/>
      <c r="U22" s="18"/>
    </row>
    <row r="23" spans="1:21" ht="14.25" thickBot="1" thickTop="1">
      <c r="A23" s="8"/>
      <c r="B23" s="22">
        <v>4</v>
      </c>
      <c r="C23" s="22"/>
      <c r="D23" s="33">
        <v>0</v>
      </c>
      <c r="E23" s="39">
        <v>1</v>
      </c>
      <c r="F23" s="74">
        <f>INDEX('Essen-Werte'!$B$1:$B$301,$E23)</f>
        <v>0</v>
      </c>
      <c r="G23" s="73">
        <f>INDEX('Essen-Werte'!$D$1:$D$301,$E23)</f>
        <v>0</v>
      </c>
      <c r="H23" s="73">
        <f>INDEX('Essen-Werte'!$E$1:$E$301,$E23)</f>
        <v>0</v>
      </c>
      <c r="I23" s="73">
        <f>INDEX('Essen-Werte'!$F$1:$F$301,$E23)</f>
        <v>0</v>
      </c>
      <c r="J23" s="73">
        <f>INDEX('Essen-Werte'!$G$1:$G$301,$E23)</f>
        <v>0</v>
      </c>
      <c r="K23" s="73">
        <f>INDEX('Essen-Werte'!$H$1:$H$301,$E23)</f>
        <v>0</v>
      </c>
      <c r="L23" s="73">
        <f>INDEX('Essen-Werte'!$I$1:$I$301,$E23)</f>
        <v>0</v>
      </c>
      <c r="M23" s="5">
        <f>G23*0.01*D23</f>
        <v>0</v>
      </c>
      <c r="N23" s="23">
        <f>H23*0.01*D23</f>
        <v>0</v>
      </c>
      <c r="O23" s="23">
        <f>I23*0.01*D23</f>
        <v>0</v>
      </c>
      <c r="P23" s="112">
        <f>J23*0.01*D23</f>
        <v>0</v>
      </c>
      <c r="Q23" s="128" t="s">
        <v>81</v>
      </c>
      <c r="R23" s="112">
        <f>K23*0.01*D23</f>
        <v>0</v>
      </c>
      <c r="S23" s="104" t="s">
        <v>81</v>
      </c>
      <c r="T23" s="5">
        <f>L23*0.01*D23</f>
        <v>0</v>
      </c>
      <c r="U23" s="18"/>
    </row>
    <row r="24" spans="1:21" ht="12" customHeight="1" thickTop="1">
      <c r="A24" s="8"/>
      <c r="B24" s="24"/>
      <c r="C24" s="24"/>
      <c r="D24" s="24"/>
      <c r="E24" s="129"/>
      <c r="F24" s="74">
        <f>INDEX('Essen-Werte'!$A$1:$A$301,$E23)</f>
        <v>0</v>
      </c>
      <c r="G24" s="56"/>
      <c r="H24" s="56"/>
      <c r="I24" s="56"/>
      <c r="J24" s="56"/>
      <c r="K24" s="56"/>
      <c r="L24" s="56"/>
      <c r="M24" s="6">
        <f>M10-M14-M17-M20-M23</f>
        <v>5</v>
      </c>
      <c r="N24" s="25">
        <f>N10-N14-N17-N20-N23</f>
        <v>37.5</v>
      </c>
      <c r="O24" s="25">
        <f>O10-O14-O17-O20-O23</f>
        <v>4.375</v>
      </c>
      <c r="P24" s="113"/>
      <c r="Q24" s="123"/>
      <c r="R24" s="113"/>
      <c r="S24" s="103"/>
      <c r="T24" s="6"/>
      <c r="U24" s="18"/>
    </row>
    <row r="25" spans="1:21" ht="9" customHeight="1" thickBot="1">
      <c r="A25" s="8"/>
      <c r="D25" s="26"/>
      <c r="E25" s="130"/>
      <c r="F25" s="27"/>
      <c r="G25" s="57"/>
      <c r="H25" s="57"/>
      <c r="I25" s="57"/>
      <c r="J25" s="57"/>
      <c r="K25" s="57"/>
      <c r="L25" s="57"/>
      <c r="M25" s="28"/>
      <c r="N25" s="30"/>
      <c r="O25" s="30"/>
      <c r="P25" s="111"/>
      <c r="Q25" s="122"/>
      <c r="R25" s="111"/>
      <c r="S25" s="180"/>
      <c r="T25" s="176"/>
      <c r="U25" s="18"/>
    </row>
    <row r="26" spans="1:21" ht="14.25" thickBot="1" thickTop="1">
      <c r="A26" s="8"/>
      <c r="B26" s="22">
        <v>5</v>
      </c>
      <c r="C26" s="22"/>
      <c r="D26" s="33">
        <v>0</v>
      </c>
      <c r="E26" s="39">
        <v>1</v>
      </c>
      <c r="F26" s="74">
        <f>INDEX('Essen-Werte'!$B$1:$B$301,$E26)</f>
        <v>0</v>
      </c>
      <c r="G26" s="73">
        <f>INDEX('Essen-Werte'!$D$1:$D$301,$E26)</f>
        <v>0</v>
      </c>
      <c r="H26" s="73">
        <f>INDEX('Essen-Werte'!$E$1:$E$301,$E26)</f>
        <v>0</v>
      </c>
      <c r="I26" s="73">
        <f>INDEX('Essen-Werte'!$F$1:$F$301,$E26)</f>
        <v>0</v>
      </c>
      <c r="J26" s="73">
        <f>INDEX('Essen-Werte'!$G$1:$G$301,$E26)</f>
        <v>0</v>
      </c>
      <c r="K26" s="73">
        <f>INDEX('Essen-Werte'!$H$1:$H$301,$E26)</f>
        <v>0</v>
      </c>
      <c r="L26" s="73">
        <f>INDEX('Essen-Werte'!$I$1:$I$301,$E26)</f>
        <v>0</v>
      </c>
      <c r="M26" s="5">
        <f>G26*0.01*D26</f>
        <v>0</v>
      </c>
      <c r="N26" s="23">
        <f>H26*0.01*D26</f>
        <v>0</v>
      </c>
      <c r="O26" s="23">
        <f>I26*0.01*D26</f>
        <v>0</v>
      </c>
      <c r="P26" s="112">
        <f>J26*0.01*D26</f>
        <v>0</v>
      </c>
      <c r="Q26" s="128" t="s">
        <v>81</v>
      </c>
      <c r="R26" s="112">
        <f>K26*0.01*D26</f>
        <v>0</v>
      </c>
      <c r="S26" s="104" t="s">
        <v>81</v>
      </c>
      <c r="T26" s="5">
        <f>L26*0.01*D26</f>
        <v>0</v>
      </c>
      <c r="U26" s="18"/>
    </row>
    <row r="27" spans="1:21" ht="12" customHeight="1" thickTop="1">
      <c r="A27" s="8"/>
      <c r="B27" s="24"/>
      <c r="C27" s="24"/>
      <c r="D27" s="24"/>
      <c r="E27" s="129"/>
      <c r="F27" s="74">
        <f>INDEX('Essen-Werte'!$A$1:$A$301,$E26)</f>
        <v>0</v>
      </c>
      <c r="G27" s="56"/>
      <c r="H27" s="56"/>
      <c r="I27" s="56"/>
      <c r="J27" s="56"/>
      <c r="K27" s="56"/>
      <c r="L27" s="56"/>
      <c r="M27" s="6">
        <f>M10-M14-M17-M20-M23-M26</f>
        <v>5</v>
      </c>
      <c r="N27" s="25">
        <f>N10-N14-N17-N20-N23-N26</f>
        <v>37.5</v>
      </c>
      <c r="O27" s="25">
        <f>O10-O14-O17-O20-O23-O26</f>
        <v>4.375</v>
      </c>
      <c r="P27" s="113"/>
      <c r="Q27" s="123"/>
      <c r="R27" s="113"/>
      <c r="S27" s="103"/>
      <c r="T27" s="6"/>
      <c r="U27" s="18"/>
    </row>
    <row r="28" spans="1:21" ht="9" customHeight="1" thickBot="1">
      <c r="A28" s="8"/>
      <c r="D28" s="26"/>
      <c r="E28" s="130"/>
      <c r="F28" s="27"/>
      <c r="G28" s="57"/>
      <c r="H28" s="57"/>
      <c r="I28" s="57"/>
      <c r="J28" s="57"/>
      <c r="K28" s="57"/>
      <c r="L28" s="57"/>
      <c r="M28" s="28"/>
      <c r="N28" s="30"/>
      <c r="O28" s="30"/>
      <c r="P28" s="111"/>
      <c r="Q28" s="122"/>
      <c r="R28" s="111"/>
      <c r="S28" s="180"/>
      <c r="T28" s="176"/>
      <c r="U28" s="18"/>
    </row>
    <row r="29" spans="1:21" ht="14.25" thickBot="1" thickTop="1">
      <c r="A29" s="8"/>
      <c r="B29" s="22">
        <v>6</v>
      </c>
      <c r="C29" s="22"/>
      <c r="D29" s="33">
        <v>0</v>
      </c>
      <c r="E29" s="39">
        <v>1</v>
      </c>
      <c r="F29" s="74">
        <f>INDEX('Essen-Werte'!$B$1:$B$301,$E29)</f>
        <v>0</v>
      </c>
      <c r="G29" s="73">
        <f>INDEX('Essen-Werte'!$D$1:$D$301,$E29)</f>
        <v>0</v>
      </c>
      <c r="H29" s="73">
        <f>INDEX('Essen-Werte'!$E$1:$E$301,$E29)</f>
        <v>0</v>
      </c>
      <c r="I29" s="73">
        <f>INDEX('Essen-Werte'!$F$1:$F$301,$E29)</f>
        <v>0</v>
      </c>
      <c r="J29" s="73">
        <f>INDEX('Essen-Werte'!$G$1:$G$301,$E29)</f>
        <v>0</v>
      </c>
      <c r="K29" s="73">
        <f>INDEX('Essen-Werte'!$H$1:$H$301,$E29)</f>
        <v>0</v>
      </c>
      <c r="L29" s="73">
        <f>INDEX('Essen-Werte'!$I$1:$I$301,$E29)</f>
        <v>0</v>
      </c>
      <c r="M29" s="5">
        <f>G29*0.01*D29</f>
        <v>0</v>
      </c>
      <c r="N29" s="23">
        <f>H29*0.01*D29</f>
        <v>0</v>
      </c>
      <c r="O29" s="23">
        <f>I29*0.01*D29</f>
        <v>0</v>
      </c>
      <c r="P29" s="112">
        <f>J29*0.01*D29</f>
        <v>0</v>
      </c>
      <c r="Q29" s="128" t="s">
        <v>81</v>
      </c>
      <c r="R29" s="112">
        <f>K29*0.01*D29</f>
        <v>0</v>
      </c>
      <c r="S29" s="104" t="s">
        <v>81</v>
      </c>
      <c r="T29" s="5">
        <f>L29*0.01*D29</f>
        <v>0</v>
      </c>
      <c r="U29" s="18"/>
    </row>
    <row r="30" spans="1:21" ht="12" customHeight="1" thickTop="1">
      <c r="A30" s="8"/>
      <c r="B30" s="24"/>
      <c r="C30" s="24"/>
      <c r="D30" s="24"/>
      <c r="E30" s="129"/>
      <c r="F30" s="74">
        <f>INDEX('Essen-Werte'!$A$1:$A$301,$E29)</f>
        <v>0</v>
      </c>
      <c r="G30" s="56"/>
      <c r="H30" s="56"/>
      <c r="I30" s="56"/>
      <c r="J30" s="56"/>
      <c r="K30" s="56"/>
      <c r="L30" s="56"/>
      <c r="M30" s="6">
        <f>M10-M14-M17-M20-M23-M26-M29</f>
        <v>5</v>
      </c>
      <c r="N30" s="6">
        <f>N10-N14-N17-N20-N23-N26-N29</f>
        <v>37.5</v>
      </c>
      <c r="O30" s="25">
        <f>O10-O14-O17-O20-O23-O26-O29</f>
        <v>4.375</v>
      </c>
      <c r="P30" s="113"/>
      <c r="Q30" s="123"/>
      <c r="R30" s="113"/>
      <c r="S30" s="103"/>
      <c r="T30" s="6"/>
      <c r="U30" s="18"/>
    </row>
    <row r="31" spans="1:21" ht="9" customHeight="1" thickBot="1">
      <c r="A31" s="8"/>
      <c r="D31" s="26"/>
      <c r="E31" s="130"/>
      <c r="F31" s="27"/>
      <c r="G31" s="57"/>
      <c r="H31" s="57"/>
      <c r="I31" s="57"/>
      <c r="J31" s="57"/>
      <c r="K31" s="57"/>
      <c r="L31" s="57"/>
      <c r="M31" s="28"/>
      <c r="N31" s="30"/>
      <c r="O31" s="30"/>
      <c r="P31" s="111"/>
      <c r="Q31" s="122"/>
      <c r="R31" s="111"/>
      <c r="S31" s="180"/>
      <c r="T31" s="176"/>
      <c r="U31" s="18"/>
    </row>
    <row r="32" spans="1:21" ht="14.25" thickBot="1" thickTop="1">
      <c r="A32" s="8"/>
      <c r="B32" s="22">
        <v>7</v>
      </c>
      <c r="C32" s="22"/>
      <c r="D32" s="33">
        <v>0</v>
      </c>
      <c r="E32" s="39">
        <v>1</v>
      </c>
      <c r="F32" s="74">
        <f>INDEX('Essen-Werte'!$B$1:$B$301,$E32)</f>
        <v>0</v>
      </c>
      <c r="G32" s="73">
        <f>INDEX('Essen-Werte'!$D$1:$D$301,$E32)</f>
        <v>0</v>
      </c>
      <c r="H32" s="73">
        <f>INDEX('Essen-Werte'!$E$1:$E$301,$E32)</f>
        <v>0</v>
      </c>
      <c r="I32" s="73">
        <f>INDEX('Essen-Werte'!$F$1:$F$301,$E32)</f>
        <v>0</v>
      </c>
      <c r="J32" s="73">
        <f>INDEX('Essen-Werte'!$G$1:$G$301,$E32)</f>
        <v>0</v>
      </c>
      <c r="K32" s="73">
        <f>INDEX('Essen-Werte'!$H$1:$H$301,$E32)</f>
        <v>0</v>
      </c>
      <c r="L32" s="73">
        <f>INDEX('Essen-Werte'!$I$1:$I$301,$E32)</f>
        <v>0</v>
      </c>
      <c r="M32" s="5">
        <f>G32*0.01*D32</f>
        <v>0</v>
      </c>
      <c r="N32" s="23">
        <f>H32*0.01*D32</f>
        <v>0</v>
      </c>
      <c r="O32" s="23">
        <f>I32*0.01*D32</f>
        <v>0</v>
      </c>
      <c r="P32" s="112">
        <f>J32*0.01*D32</f>
        <v>0</v>
      </c>
      <c r="Q32" s="128" t="s">
        <v>81</v>
      </c>
      <c r="R32" s="112">
        <f>K32*0.01*D32</f>
        <v>0</v>
      </c>
      <c r="S32" s="104" t="s">
        <v>81</v>
      </c>
      <c r="T32" s="5">
        <f>L32*0.01*D32</f>
        <v>0</v>
      </c>
      <c r="U32" s="18"/>
    </row>
    <row r="33" spans="1:21" ht="12" customHeight="1" thickTop="1">
      <c r="A33" s="8"/>
      <c r="B33" s="24"/>
      <c r="C33" s="24"/>
      <c r="D33" s="24"/>
      <c r="E33" s="129"/>
      <c r="F33" s="74">
        <f>INDEX('Essen-Werte'!$A$1:$A$301,$E32)</f>
        <v>0</v>
      </c>
      <c r="G33" s="56"/>
      <c r="H33" s="56"/>
      <c r="I33" s="56"/>
      <c r="J33" s="56"/>
      <c r="K33" s="56"/>
      <c r="L33" s="56"/>
      <c r="M33" s="6">
        <f>M10-M14-M17-M20-M23-M26-M29-M32</f>
        <v>5</v>
      </c>
      <c r="N33" s="6">
        <f>N10-N14-N17-N20-N23-N26-N29-N32</f>
        <v>37.5</v>
      </c>
      <c r="O33" s="25">
        <f>O10-O14-O17-O20-O23-O26-O29-O32</f>
        <v>4.375</v>
      </c>
      <c r="P33" s="113"/>
      <c r="Q33" s="123"/>
      <c r="R33" s="113"/>
      <c r="S33" s="103"/>
      <c r="T33" s="6"/>
      <c r="U33" s="18"/>
    </row>
    <row r="34" spans="1:21" ht="9" customHeight="1" thickBot="1">
      <c r="A34" s="8"/>
      <c r="D34" s="26"/>
      <c r="E34" s="130"/>
      <c r="F34" s="27"/>
      <c r="G34" s="57"/>
      <c r="H34" s="57"/>
      <c r="I34" s="57"/>
      <c r="J34" s="57"/>
      <c r="K34" s="57"/>
      <c r="L34" s="57"/>
      <c r="M34" s="28"/>
      <c r="N34" s="30"/>
      <c r="O34" s="30"/>
      <c r="P34" s="111"/>
      <c r="Q34" s="122"/>
      <c r="R34" s="111"/>
      <c r="S34" s="180"/>
      <c r="T34" s="176"/>
      <c r="U34" s="18"/>
    </row>
    <row r="35" spans="1:21" ht="15" customHeight="1" thickBot="1" thickTop="1">
      <c r="A35" s="8"/>
      <c r="B35" s="22">
        <v>8</v>
      </c>
      <c r="C35" s="22"/>
      <c r="D35" s="33">
        <v>0</v>
      </c>
      <c r="E35" s="39">
        <v>1</v>
      </c>
      <c r="F35" s="74">
        <f>INDEX('Essen-Werte'!$B$1:$B$301,$E35)</f>
        <v>0</v>
      </c>
      <c r="G35" s="73">
        <f>INDEX('Essen-Werte'!$D$1:$D$301,$E35)</f>
        <v>0</v>
      </c>
      <c r="H35" s="73">
        <f>INDEX('Essen-Werte'!$E$1:$E$301,$E35)</f>
        <v>0</v>
      </c>
      <c r="I35" s="73">
        <f>INDEX('Essen-Werte'!$F$1:$F$301,$E35)</f>
        <v>0</v>
      </c>
      <c r="J35" s="73">
        <f>INDEX('Essen-Werte'!$G$1:$G$301,$E35)</f>
        <v>0</v>
      </c>
      <c r="K35" s="73">
        <f>INDEX('Essen-Werte'!$H$1:$H$301,$E35)</f>
        <v>0</v>
      </c>
      <c r="L35" s="73">
        <f>INDEX('Essen-Werte'!$I$1:$I$301,$E35)</f>
        <v>0</v>
      </c>
      <c r="M35" s="5">
        <f>G35*0.01*D35</f>
        <v>0</v>
      </c>
      <c r="N35" s="23">
        <f>H35*0.01*D35</f>
        <v>0</v>
      </c>
      <c r="O35" s="23">
        <f>I35*0.01*D35</f>
        <v>0</v>
      </c>
      <c r="P35" s="112">
        <f>J35*0.01*D35</f>
        <v>0</v>
      </c>
      <c r="Q35" s="128" t="s">
        <v>81</v>
      </c>
      <c r="R35" s="112">
        <f>K35*0.01*D35</f>
        <v>0</v>
      </c>
      <c r="S35" s="104" t="s">
        <v>81</v>
      </c>
      <c r="T35" s="5">
        <f>L35*0.01*D35</f>
        <v>0</v>
      </c>
      <c r="U35" s="18"/>
    </row>
    <row r="36" spans="1:21" ht="12" customHeight="1" thickTop="1">
      <c r="A36" s="8"/>
      <c r="B36" s="24"/>
      <c r="C36" s="24"/>
      <c r="D36" s="24"/>
      <c r="E36" s="69"/>
      <c r="F36" s="74">
        <f>INDEX('Essen-Werte'!$A$1:$A$301,$E35)</f>
        <v>0</v>
      </c>
      <c r="G36" s="56"/>
      <c r="H36" s="56"/>
      <c r="I36" s="56"/>
      <c r="J36" s="56"/>
      <c r="K36" s="56"/>
      <c r="L36" s="56"/>
      <c r="M36" s="6">
        <f>M10-M14-M17-M20-M23-M26-M29-M32-M35</f>
        <v>5</v>
      </c>
      <c r="N36" s="6">
        <f>N10-N14-N17-N20-N23-N26-N29-N32-N35</f>
        <v>37.5</v>
      </c>
      <c r="O36" s="25">
        <f>O10-O14-O17-O20-O23-O26-O29-O32-O35</f>
        <v>4.375</v>
      </c>
      <c r="P36" s="113"/>
      <c r="Q36" s="123"/>
      <c r="R36" s="113"/>
      <c r="S36" s="103"/>
      <c r="T36" s="6"/>
      <c r="U36" s="18"/>
    </row>
    <row r="37" spans="1:21" ht="15.75" customHeight="1">
      <c r="A37" s="8"/>
      <c r="F37" s="10"/>
      <c r="H37" s="53" t="s">
        <v>41</v>
      </c>
      <c r="I37" s="31" t="e">
        <f>N38/(M38+O38)</f>
        <v>#DIV/0!</v>
      </c>
      <c r="J37" s="45" t="s">
        <v>42</v>
      </c>
      <c r="K37" s="45"/>
      <c r="L37" s="45"/>
      <c r="M37" s="10"/>
      <c r="N37" s="10"/>
      <c r="O37" s="10"/>
      <c r="P37" s="11"/>
      <c r="Q37" s="36"/>
      <c r="R37" s="11"/>
      <c r="S37" s="12"/>
      <c r="T37" s="10"/>
      <c r="U37" s="18"/>
    </row>
    <row r="38" spans="1:21" ht="15.75" customHeight="1">
      <c r="A38" s="8"/>
      <c r="D38" s="26" t="s">
        <v>62</v>
      </c>
      <c r="E38" s="70"/>
      <c r="F38" s="10"/>
      <c r="H38" s="58" t="s">
        <v>118</v>
      </c>
      <c r="I38" s="31">
        <f>(4*M38)+(9*N38)+(4*O38)</f>
        <v>0</v>
      </c>
      <c r="L38" s="167" t="s">
        <v>83</v>
      </c>
      <c r="M38" s="164">
        <f>M14+M17+M20+M23+M26+M29+M32+M35</f>
        <v>0</v>
      </c>
      <c r="N38" s="165">
        <f>N14+N17+N20+N23+N26+N29+N32+N35</f>
        <v>0</v>
      </c>
      <c r="O38" s="2">
        <f>O14+O17+O20+O23+O26+O29+O32+O35</f>
        <v>0</v>
      </c>
      <c r="P38" s="116">
        <f>P14+P17+P20+P23+P26+P29+P32+P35</f>
        <v>0</v>
      </c>
      <c r="Q38" s="124" t="s">
        <v>81</v>
      </c>
      <c r="R38" s="116">
        <f>R14+R17+R20+R23+R26+R29+R32+R35</f>
        <v>0</v>
      </c>
      <c r="S38" s="181" t="s">
        <v>81</v>
      </c>
      <c r="T38" s="2">
        <f>T14+T17+T20+T23+T26+T29+T32+T35</f>
        <v>0</v>
      </c>
      <c r="U38" s="18"/>
    </row>
    <row r="39" spans="1:21" ht="6" customHeight="1">
      <c r="A39" s="8"/>
      <c r="D39" s="36"/>
      <c r="E39" s="71"/>
      <c r="I39" s="59"/>
      <c r="J39" s="59"/>
      <c r="K39" s="59"/>
      <c r="L39" s="59"/>
      <c r="M39" s="32"/>
      <c r="N39" s="32"/>
      <c r="O39" s="32"/>
      <c r="P39" s="110"/>
      <c r="Q39" s="121"/>
      <c r="R39" s="110"/>
      <c r="S39" s="32"/>
      <c r="T39" s="32"/>
      <c r="U39" s="18"/>
    </row>
    <row r="40" spans="1:21" ht="12.75" customHeight="1">
      <c r="A40" s="8"/>
      <c r="B40" s="72"/>
      <c r="C40" s="102"/>
      <c r="D40" s="255" t="s">
        <v>111</v>
      </c>
      <c r="E40" s="256"/>
      <c r="F40" s="256"/>
      <c r="G40" s="256"/>
      <c r="H40" s="256"/>
      <c r="I40" s="256"/>
      <c r="J40" s="257"/>
      <c r="K40" s="131"/>
      <c r="L40" s="131"/>
      <c r="M40" s="100"/>
      <c r="N40" s="100"/>
      <c r="O40" s="100"/>
      <c r="P40" s="110"/>
      <c r="Q40" s="121"/>
      <c r="R40" s="110"/>
      <c r="S40" s="32"/>
      <c r="T40" s="100"/>
      <c r="U40" s="18"/>
    </row>
    <row r="41" spans="1:21" ht="12.75" customHeight="1">
      <c r="A41" s="8"/>
      <c r="B41" s="72"/>
      <c r="C41" s="102"/>
      <c r="D41" s="258"/>
      <c r="E41" s="259"/>
      <c r="F41" s="259"/>
      <c r="G41" s="259"/>
      <c r="H41" s="259"/>
      <c r="I41" s="259"/>
      <c r="J41" s="260"/>
      <c r="K41" s="131"/>
      <c r="L41" s="131"/>
      <c r="M41" s="100"/>
      <c r="N41" s="100"/>
      <c r="O41" s="100"/>
      <c r="P41" s="110"/>
      <c r="Q41" s="121"/>
      <c r="R41" s="110"/>
      <c r="S41" s="32"/>
      <c r="T41" s="100"/>
      <c r="U41" s="18"/>
    </row>
    <row r="42" spans="1:21" ht="12.75" customHeight="1">
      <c r="A42" s="8"/>
      <c r="B42" s="72"/>
      <c r="C42" s="102"/>
      <c r="D42" s="258"/>
      <c r="E42" s="259"/>
      <c r="F42" s="259"/>
      <c r="G42" s="259"/>
      <c r="H42" s="259"/>
      <c r="I42" s="259"/>
      <c r="J42" s="260"/>
      <c r="K42" s="131"/>
      <c r="L42" s="131"/>
      <c r="M42" s="100"/>
      <c r="N42" s="100"/>
      <c r="O42" s="100"/>
      <c r="P42" s="110"/>
      <c r="Q42" s="121"/>
      <c r="R42" s="110"/>
      <c r="S42" s="32"/>
      <c r="T42" s="100"/>
      <c r="U42" s="18"/>
    </row>
    <row r="43" spans="1:21" ht="12.75" customHeight="1">
      <c r="A43" s="8"/>
      <c r="D43" s="261"/>
      <c r="E43" s="262"/>
      <c r="F43" s="262"/>
      <c r="G43" s="262"/>
      <c r="H43" s="262"/>
      <c r="I43" s="262"/>
      <c r="J43" s="263"/>
      <c r="K43" s="14"/>
      <c r="L43" s="14"/>
      <c r="U43" s="8"/>
    </row>
    <row r="44" spans="1:21" ht="12.75" customHeight="1">
      <c r="A44" s="8"/>
      <c r="D44" s="65"/>
      <c r="E44" s="12"/>
      <c r="F44" s="50"/>
      <c r="K44" s="14"/>
      <c r="L44" s="14"/>
      <c r="U44" s="8"/>
    </row>
    <row r="45" spans="1:21" ht="7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5"/>
      <c r="Q45" s="117"/>
      <c r="R45" s="105"/>
      <c r="S45" s="177"/>
      <c r="T45" s="8"/>
      <c r="U45" s="8"/>
    </row>
    <row r="46" spans="4:21" ht="12.75" customHeight="1">
      <c r="D46" s="65"/>
      <c r="E46" s="12"/>
      <c r="F46" s="50"/>
      <c r="K46" s="14"/>
      <c r="L46" s="14"/>
      <c r="U46" s="9"/>
    </row>
    <row r="47" spans="4:21" ht="12.75" customHeight="1">
      <c r="D47" s="65"/>
      <c r="E47" s="12"/>
      <c r="F47" s="50"/>
      <c r="K47" s="14"/>
      <c r="L47" s="14"/>
      <c r="U47" s="9"/>
    </row>
    <row r="48" spans="4:21" ht="12.75" customHeight="1">
      <c r="D48" s="65"/>
      <c r="E48" s="12"/>
      <c r="F48" s="50"/>
      <c r="K48" s="14"/>
      <c r="L48" s="14"/>
      <c r="U48" s="9"/>
    </row>
    <row r="49" spans="4:21" ht="12.75" customHeight="1">
      <c r="D49" s="65"/>
      <c r="E49" s="12"/>
      <c r="F49" s="50"/>
      <c r="K49" s="14"/>
      <c r="L49" s="14"/>
      <c r="U49" s="9"/>
    </row>
    <row r="50" spans="4:21" ht="12.75" customHeight="1">
      <c r="D50" s="65"/>
      <c r="E50" s="12"/>
      <c r="F50" s="50"/>
      <c r="K50" s="14"/>
      <c r="L50" s="14"/>
      <c r="U50" s="9"/>
    </row>
    <row r="51" spans="4:21" ht="12.75" customHeight="1">
      <c r="D51" s="65"/>
      <c r="E51" s="12"/>
      <c r="F51" s="50"/>
      <c r="K51" s="14"/>
      <c r="L51" s="14"/>
      <c r="U51" s="9"/>
    </row>
    <row r="52" spans="4:21" ht="7.5" customHeight="1">
      <c r="D52" s="65"/>
      <c r="E52" s="12"/>
      <c r="F52" s="50"/>
      <c r="K52" s="14"/>
      <c r="L52" s="14"/>
      <c r="U52" s="9"/>
    </row>
  </sheetData>
  <sheetProtection/>
  <mergeCells count="3">
    <mergeCell ref="R12:S12"/>
    <mergeCell ref="P12:Q12"/>
    <mergeCell ref="D40:J43"/>
  </mergeCells>
  <printOptions horizontalCentered="1" verticalCentered="1"/>
  <pageMargins left="0.1968503937007874" right="0.1968503937007874" top="0" bottom="0" header="0.1968503937007874" footer="0.11811023622047245"/>
  <pageSetup horizontalDpi="75" verticalDpi="75" orientation="landscape" paperSize="9" scale="85"/>
  <headerFooter alignWithMargins="0">
    <oddHeader>&amp;C&amp;"Times New Roman,Fett"&amp;12KETOGENE DIÄT ARBEITSBLATT</oddHeader>
    <oddFooter>&amp;C
&amp;R&amp;F  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9"/>
  <sheetViews>
    <sheetView showGridLines="0" workbookViewId="0" topLeftCell="A1">
      <pane ySplit="2" topLeftCell="BM3" activePane="bottomLeft" state="frozen"/>
      <selection pane="topLeft" activeCell="N4" sqref="N4"/>
      <selection pane="bottomLeft" activeCell="A1" sqref="A1"/>
    </sheetView>
  </sheetViews>
  <sheetFormatPr defaultColWidth="11.00390625" defaultRowHeight="15" customHeight="1"/>
  <cols>
    <col min="1" max="1" width="14.00390625" style="88" customWidth="1"/>
    <col min="2" max="2" width="13.125" style="88" customWidth="1"/>
    <col min="3" max="3" width="13.25390625" style="77" customWidth="1"/>
    <col min="4" max="4" width="11.125" style="79" bestFit="1" customWidth="1"/>
    <col min="5" max="5" width="12.75390625" style="79" customWidth="1"/>
    <col min="6" max="6" width="19.25390625" style="79" bestFit="1" customWidth="1"/>
    <col min="7" max="7" width="15.25390625" style="79" bestFit="1" customWidth="1"/>
    <col min="8" max="8" width="18.25390625" style="79" bestFit="1" customWidth="1"/>
    <col min="9" max="9" width="13.125" style="79" bestFit="1" customWidth="1"/>
    <col min="10" max="11" width="12.75390625" style="81" customWidth="1"/>
    <col min="12" max="12" width="15.75390625" style="81" customWidth="1"/>
    <col min="13" max="32" width="15.75390625" style="88" customWidth="1"/>
    <col min="33" max="16384" width="10.75390625" style="88" customWidth="1"/>
  </cols>
  <sheetData>
    <row r="1" spans="1:9" ht="15" customHeight="1">
      <c r="A1" s="212"/>
      <c r="B1" s="212"/>
      <c r="C1" s="213" t="s">
        <v>51</v>
      </c>
      <c r="D1" s="213" t="s">
        <v>52</v>
      </c>
      <c r="E1" s="213" t="s">
        <v>117</v>
      </c>
      <c r="F1" s="213" t="s">
        <v>84</v>
      </c>
      <c r="G1" s="213" t="s">
        <v>82</v>
      </c>
      <c r="H1" s="213" t="s">
        <v>88</v>
      </c>
      <c r="I1" s="214" t="s">
        <v>118</v>
      </c>
    </row>
    <row r="2" spans="1:9" ht="15" customHeight="1">
      <c r="A2" s="212"/>
      <c r="B2" s="212" t="s">
        <v>68</v>
      </c>
      <c r="C2" s="215">
        <f>Frühstück!M10</f>
        <v>5</v>
      </c>
      <c r="D2" s="216">
        <f>Frühstück!N10</f>
        <v>37.5</v>
      </c>
      <c r="E2" s="216">
        <f>Frühstück!O10</f>
        <v>4.375</v>
      </c>
      <c r="F2" s="217"/>
      <c r="G2" s="217"/>
      <c r="H2" s="217"/>
      <c r="I2" s="217"/>
    </row>
    <row r="3" spans="1:12" ht="15" customHeight="1">
      <c r="A3" s="171" t="s">
        <v>55</v>
      </c>
      <c r="B3" s="218"/>
      <c r="C3" s="217">
        <f>Frühstück!M38</f>
        <v>0</v>
      </c>
      <c r="D3" s="217">
        <f>Frühstück!N38</f>
        <v>0</v>
      </c>
      <c r="E3" s="217">
        <f>Frühstück!O38</f>
        <v>0</v>
      </c>
      <c r="F3" s="217">
        <f>Frühstück!P38</f>
        <v>0</v>
      </c>
      <c r="G3" s="217">
        <f>Frühstück!R38</f>
        <v>0</v>
      </c>
      <c r="H3" s="217">
        <f>Frühstück!T38</f>
        <v>0</v>
      </c>
      <c r="I3" s="217">
        <f>Frühstück!I38</f>
        <v>0</v>
      </c>
      <c r="J3" s="90"/>
      <c r="K3" s="90"/>
      <c r="L3" s="90"/>
    </row>
    <row r="4" spans="1:12" ht="15" customHeight="1">
      <c r="A4" s="171" t="s">
        <v>64</v>
      </c>
      <c r="B4" s="218"/>
      <c r="C4" s="217">
        <f>Snack!M38</f>
        <v>0</v>
      </c>
      <c r="D4" s="217">
        <f>Snack!N38</f>
        <v>0</v>
      </c>
      <c r="E4" s="217">
        <f>Snack!O38</f>
        <v>0</v>
      </c>
      <c r="F4" s="217">
        <f>Snack!P38</f>
        <v>0</v>
      </c>
      <c r="G4" s="217">
        <f>Snack!R38</f>
        <v>0</v>
      </c>
      <c r="H4" s="217">
        <f>Snack!T38</f>
        <v>0</v>
      </c>
      <c r="I4" s="217">
        <f>Snack!I38</f>
        <v>0</v>
      </c>
      <c r="J4" s="89"/>
      <c r="K4" s="90"/>
      <c r="L4" s="90"/>
    </row>
    <row r="5" spans="1:9" ht="15" customHeight="1">
      <c r="A5" s="171" t="s">
        <v>65</v>
      </c>
      <c r="B5" s="212"/>
      <c r="C5" s="217">
        <f>Mittag!M38</f>
        <v>0</v>
      </c>
      <c r="D5" s="217">
        <f>Mittag!N38</f>
        <v>0</v>
      </c>
      <c r="E5" s="217">
        <f>Mittag!O38</f>
        <v>0</v>
      </c>
      <c r="F5" s="217">
        <f>Mittag!P38</f>
        <v>0</v>
      </c>
      <c r="G5" s="217">
        <f>Mittag!R38</f>
        <v>0</v>
      </c>
      <c r="H5" s="217">
        <f>Mittag!T38</f>
        <v>0</v>
      </c>
      <c r="I5" s="217">
        <f>Mittag!I38</f>
        <v>0</v>
      </c>
    </row>
    <row r="6" spans="1:9" ht="15" customHeight="1">
      <c r="A6" s="172" t="s">
        <v>66</v>
      </c>
      <c r="B6" s="212"/>
      <c r="C6" s="217">
        <f>Nachmittag!M38</f>
        <v>0</v>
      </c>
      <c r="D6" s="217">
        <f>Nachmittag!N38</f>
        <v>0</v>
      </c>
      <c r="E6" s="217">
        <f>Nachmittag!O38</f>
        <v>0</v>
      </c>
      <c r="F6" s="217">
        <f>Nachmittag!P38</f>
        <v>0</v>
      </c>
      <c r="G6" s="217">
        <f>Nachmittag!R38</f>
        <v>0</v>
      </c>
      <c r="H6" s="217">
        <f>Nachmittag!T38</f>
        <v>0</v>
      </c>
      <c r="I6" s="217">
        <f>Nachmittag!I38</f>
        <v>0</v>
      </c>
    </row>
    <row r="7" spans="1:9" ht="15" customHeight="1">
      <c r="A7" s="172" t="s">
        <v>67</v>
      </c>
      <c r="B7" s="212"/>
      <c r="C7" s="217">
        <f>Abend!M38</f>
        <v>0</v>
      </c>
      <c r="D7" s="217">
        <f>Abend!N38</f>
        <v>0</v>
      </c>
      <c r="E7" s="217">
        <f>Abend!O38</f>
        <v>0</v>
      </c>
      <c r="F7" s="217">
        <f>Abend!P38</f>
        <v>0</v>
      </c>
      <c r="G7" s="217">
        <f>Abend!R38</f>
        <v>0</v>
      </c>
      <c r="H7" s="217">
        <f>Abend!T38</f>
        <v>0</v>
      </c>
      <c r="I7" s="217">
        <f>Abend!I38</f>
        <v>0</v>
      </c>
    </row>
    <row r="8" spans="1:9" ht="15" customHeight="1">
      <c r="A8" s="219"/>
      <c r="B8" s="212"/>
      <c r="C8" s="220"/>
      <c r="D8" s="217"/>
      <c r="E8" s="217"/>
      <c r="F8" s="217"/>
      <c r="G8" s="217"/>
      <c r="H8" s="217"/>
      <c r="I8" s="217"/>
    </row>
    <row r="9" spans="1:12" s="76" customFormat="1" ht="15" customHeight="1">
      <c r="A9" s="172" t="s">
        <v>69</v>
      </c>
      <c r="B9" s="171"/>
      <c r="C9" s="221">
        <f aca="true" t="shared" si="0" ref="C9:I9">SUM(C3:C7)</f>
        <v>0</v>
      </c>
      <c r="D9" s="221">
        <f t="shared" si="0"/>
        <v>0</v>
      </c>
      <c r="E9" s="221">
        <f t="shared" si="0"/>
        <v>0</v>
      </c>
      <c r="F9" s="221">
        <f t="shared" si="0"/>
        <v>0</v>
      </c>
      <c r="G9" s="221">
        <f t="shared" si="0"/>
        <v>0</v>
      </c>
      <c r="H9" s="221">
        <f>SUM(H3:H7)</f>
        <v>0</v>
      </c>
      <c r="I9" s="221">
        <f t="shared" si="0"/>
        <v>0</v>
      </c>
      <c r="J9" s="82"/>
      <c r="K9" s="82"/>
      <c r="L9" s="82"/>
    </row>
    <row r="10" spans="1:9" ht="15" customHeight="1">
      <c r="A10" s="171" t="s">
        <v>70</v>
      </c>
      <c r="B10" s="212"/>
      <c r="C10" s="221">
        <f>Frühstück!N3</f>
        <v>20</v>
      </c>
      <c r="D10" s="221">
        <f>Frühstück!N7*Frühstück!H4</f>
        <v>150</v>
      </c>
      <c r="E10" s="221">
        <f>Frühstück!O10*Frühstück!H4</f>
        <v>17.5</v>
      </c>
      <c r="F10" s="221"/>
      <c r="G10" s="221"/>
      <c r="H10" s="221"/>
      <c r="I10" s="221">
        <f>Frühstück!H2</f>
        <v>1500</v>
      </c>
    </row>
    <row r="11" spans="1:9" ht="15" customHeight="1">
      <c r="A11" s="219"/>
      <c r="B11" s="212"/>
      <c r="C11" s="222"/>
      <c r="D11" s="223"/>
      <c r="E11" s="223"/>
      <c r="F11" s="223"/>
      <c r="G11" s="223"/>
      <c r="H11" s="223"/>
      <c r="I11" s="221"/>
    </row>
    <row r="12" spans="1:9" ht="15" customHeight="1">
      <c r="A12" s="91"/>
      <c r="C12" s="92"/>
      <c r="D12" s="93"/>
      <c r="E12" s="93"/>
      <c r="F12" s="93"/>
      <c r="G12" s="93"/>
      <c r="H12" s="93"/>
      <c r="I12" s="84"/>
    </row>
    <row r="13" spans="1:9" ht="15" customHeight="1">
      <c r="A13" s="91"/>
      <c r="C13" s="94"/>
      <c r="D13" s="84"/>
      <c r="E13" s="84"/>
      <c r="F13" s="84"/>
      <c r="G13" s="84"/>
      <c r="H13" s="84"/>
      <c r="I13" s="84"/>
    </row>
    <row r="14" spans="1:9" ht="15" customHeight="1">
      <c r="A14" s="91"/>
      <c r="C14" s="94"/>
      <c r="D14" s="84"/>
      <c r="E14" s="84"/>
      <c r="F14" s="84"/>
      <c r="G14" s="84"/>
      <c r="H14" s="84"/>
      <c r="I14" s="84"/>
    </row>
    <row r="15" spans="1:9" ht="15" customHeight="1">
      <c r="A15" s="91"/>
      <c r="C15" s="94"/>
      <c r="D15" s="84"/>
      <c r="E15" s="84"/>
      <c r="F15" s="84"/>
      <c r="G15" s="84"/>
      <c r="H15" s="84"/>
      <c r="I15" s="84"/>
    </row>
    <row r="16" spans="1:9" ht="15" customHeight="1">
      <c r="A16" s="91"/>
      <c r="C16" s="94"/>
      <c r="D16" s="84"/>
      <c r="E16" s="84"/>
      <c r="F16" s="84"/>
      <c r="G16" s="84"/>
      <c r="H16" s="84"/>
      <c r="I16" s="84"/>
    </row>
    <row r="17" spans="1:12" s="95" customFormat="1" ht="15" customHeight="1">
      <c r="A17" s="91"/>
      <c r="B17" s="88"/>
      <c r="C17" s="94"/>
      <c r="D17" s="84"/>
      <c r="E17" s="84"/>
      <c r="F17" s="84"/>
      <c r="G17" s="84"/>
      <c r="H17" s="84"/>
      <c r="I17" s="84"/>
      <c r="J17" s="81"/>
      <c r="K17" s="81"/>
      <c r="L17" s="81"/>
    </row>
    <row r="18" spans="1:9" ht="15" customHeight="1">
      <c r="A18" s="91"/>
      <c r="C18" s="94"/>
      <c r="D18" s="84"/>
      <c r="E18" s="84"/>
      <c r="F18" s="84"/>
      <c r="G18" s="84"/>
      <c r="H18" s="84"/>
      <c r="I18" s="84"/>
    </row>
    <row r="19" spans="1:12" s="95" customFormat="1" ht="15" customHeight="1">
      <c r="A19" s="91"/>
      <c r="B19" s="88"/>
      <c r="C19" s="94"/>
      <c r="D19" s="84"/>
      <c r="E19" s="84"/>
      <c r="F19" s="84"/>
      <c r="G19" s="84"/>
      <c r="H19" s="84"/>
      <c r="I19" s="84"/>
      <c r="J19" s="81"/>
      <c r="K19" s="81"/>
      <c r="L19" s="81"/>
    </row>
    <row r="20" spans="1:12" s="95" customFormat="1" ht="15" customHeight="1">
      <c r="A20" s="91"/>
      <c r="B20" s="88"/>
      <c r="C20" s="94"/>
      <c r="D20" s="84"/>
      <c r="E20" s="84"/>
      <c r="F20" s="84"/>
      <c r="G20" s="84"/>
      <c r="H20" s="84"/>
      <c r="I20" s="84"/>
      <c r="J20" s="81"/>
      <c r="K20" s="81"/>
      <c r="L20" s="81"/>
    </row>
    <row r="21" spans="1:12" s="95" customFormat="1" ht="15" customHeight="1">
      <c r="A21" s="91"/>
      <c r="B21" s="88"/>
      <c r="C21" s="94"/>
      <c r="D21" s="84"/>
      <c r="E21" s="84"/>
      <c r="F21" s="84"/>
      <c r="G21" s="84"/>
      <c r="H21" s="84"/>
      <c r="I21" s="84"/>
      <c r="J21" s="81"/>
      <c r="K21" s="81"/>
      <c r="L21" s="81"/>
    </row>
    <row r="22" spans="1:12" s="95" customFormat="1" ht="15" customHeight="1">
      <c r="A22" s="91"/>
      <c r="B22" s="88"/>
      <c r="C22" s="94"/>
      <c r="D22" s="84"/>
      <c r="E22" s="84"/>
      <c r="F22" s="84"/>
      <c r="G22" s="84"/>
      <c r="H22" s="84"/>
      <c r="I22" s="84"/>
      <c r="J22" s="81"/>
      <c r="K22" s="81"/>
      <c r="L22" s="81"/>
    </row>
    <row r="23" spans="1:12" s="95" customFormat="1" ht="15" customHeight="1">
      <c r="A23" s="91"/>
      <c r="B23" s="88"/>
      <c r="C23" s="94"/>
      <c r="D23" s="84"/>
      <c r="E23" s="84"/>
      <c r="F23" s="84"/>
      <c r="G23" s="84"/>
      <c r="H23" s="84"/>
      <c r="I23" s="84"/>
      <c r="J23" s="81"/>
      <c r="K23" s="81"/>
      <c r="L23" s="81"/>
    </row>
    <row r="24" spans="1:9" ht="15" customHeight="1">
      <c r="A24" s="91"/>
      <c r="C24" s="94"/>
      <c r="D24" s="84"/>
      <c r="E24" s="84"/>
      <c r="F24" s="84"/>
      <c r="G24" s="84"/>
      <c r="H24" s="84"/>
      <c r="I24" s="84"/>
    </row>
    <row r="25" spans="1:12" s="95" customFormat="1" ht="15" customHeight="1">
      <c r="A25" s="91"/>
      <c r="B25" s="88"/>
      <c r="C25" s="94"/>
      <c r="D25" s="84"/>
      <c r="E25" s="84"/>
      <c r="F25" s="84"/>
      <c r="G25" s="84"/>
      <c r="H25" s="84"/>
      <c r="I25" s="84"/>
      <c r="J25" s="81"/>
      <c r="K25" s="81"/>
      <c r="L25" s="81"/>
    </row>
    <row r="26" spans="1:9" ht="15" customHeight="1">
      <c r="A26" s="95"/>
      <c r="D26" s="81"/>
      <c r="E26" s="81"/>
      <c r="F26" s="81"/>
      <c r="G26" s="81"/>
      <c r="H26" s="81"/>
      <c r="I26" s="81"/>
    </row>
    <row r="27" spans="1:12" s="95" customFormat="1" ht="15" customHeight="1">
      <c r="A27" s="88"/>
      <c r="B27" s="88"/>
      <c r="C27" s="77"/>
      <c r="D27" s="81"/>
      <c r="E27" s="81"/>
      <c r="F27" s="81"/>
      <c r="G27" s="81"/>
      <c r="H27" s="81"/>
      <c r="I27" s="81"/>
      <c r="J27" s="81"/>
      <c r="K27" s="81"/>
      <c r="L27" s="81"/>
    </row>
    <row r="28" spans="1:12" s="95" customFormat="1" ht="15" customHeight="1">
      <c r="A28" s="88"/>
      <c r="B28" s="88"/>
      <c r="C28" s="77"/>
      <c r="D28" s="81"/>
      <c r="E28" s="81"/>
      <c r="F28" s="81"/>
      <c r="G28" s="81"/>
      <c r="H28" s="81"/>
      <c r="I28" s="81"/>
      <c r="J28" s="81"/>
      <c r="K28" s="81"/>
      <c r="L28" s="81"/>
    </row>
    <row r="29" spans="1:12" s="95" customFormat="1" ht="15" customHeight="1">
      <c r="A29" s="88"/>
      <c r="B29" s="88"/>
      <c r="C29" s="77"/>
      <c r="D29" s="81"/>
      <c r="E29" s="81"/>
      <c r="F29" s="81"/>
      <c r="G29" s="81"/>
      <c r="H29" s="81"/>
      <c r="I29" s="81"/>
      <c r="J29" s="81"/>
      <c r="K29" s="81"/>
      <c r="L29" s="81"/>
    </row>
    <row r="30" spans="1:12" s="95" customFormat="1" ht="15" customHeight="1">
      <c r="A30" s="88"/>
      <c r="B30" s="88"/>
      <c r="C30" s="77"/>
      <c r="D30" s="81"/>
      <c r="E30" s="81"/>
      <c r="F30" s="81"/>
      <c r="G30" s="81"/>
      <c r="H30" s="81"/>
      <c r="I30" s="81"/>
      <c r="J30" s="81"/>
      <c r="K30" s="81"/>
      <c r="L30" s="81"/>
    </row>
    <row r="31" spans="1:12" s="95" customFormat="1" ht="15" customHeight="1">
      <c r="A31" s="88"/>
      <c r="B31" s="88"/>
      <c r="C31" s="77"/>
      <c r="D31" s="81"/>
      <c r="E31" s="81"/>
      <c r="F31" s="81"/>
      <c r="G31" s="81"/>
      <c r="H31" s="81"/>
      <c r="I31" s="81"/>
      <c r="J31" s="81"/>
      <c r="K31" s="81"/>
      <c r="L31" s="81"/>
    </row>
    <row r="32" spans="1:12" s="95" customFormat="1" ht="15" customHeight="1">
      <c r="A32" s="88"/>
      <c r="B32" s="88"/>
      <c r="C32" s="77"/>
      <c r="D32" s="81"/>
      <c r="E32" s="81"/>
      <c r="F32" s="81"/>
      <c r="G32" s="81"/>
      <c r="H32" s="81"/>
      <c r="I32" s="81"/>
      <c r="J32" s="81"/>
      <c r="K32" s="81"/>
      <c r="L32" s="81"/>
    </row>
    <row r="33" spans="1:12" s="95" customFormat="1" ht="15" customHeight="1">
      <c r="A33" s="88"/>
      <c r="B33" s="88"/>
      <c r="C33" s="77"/>
      <c r="D33" s="81"/>
      <c r="E33" s="81"/>
      <c r="F33" s="81"/>
      <c r="G33" s="81"/>
      <c r="H33" s="81"/>
      <c r="I33" s="81"/>
      <c r="J33" s="81"/>
      <c r="K33" s="81"/>
      <c r="L33" s="81"/>
    </row>
    <row r="34" spans="1:12" s="95" customFormat="1" ht="15" customHeight="1">
      <c r="A34" s="88"/>
      <c r="B34" s="88"/>
      <c r="C34" s="77"/>
      <c r="D34" s="81"/>
      <c r="E34" s="81"/>
      <c r="F34" s="81"/>
      <c r="G34" s="81"/>
      <c r="H34" s="81"/>
      <c r="I34" s="81"/>
      <c r="J34" s="81"/>
      <c r="K34" s="81"/>
      <c r="L34" s="81"/>
    </row>
    <row r="35" spans="1:12" s="95" customFormat="1" ht="15" customHeight="1">
      <c r="A35" s="88"/>
      <c r="B35" s="88"/>
      <c r="C35" s="77"/>
      <c r="D35" s="81"/>
      <c r="E35" s="81"/>
      <c r="F35" s="81"/>
      <c r="G35" s="81"/>
      <c r="H35" s="81"/>
      <c r="I35" s="81"/>
      <c r="J35" s="81"/>
      <c r="K35" s="81"/>
      <c r="L35" s="81"/>
    </row>
    <row r="36" spans="1:12" s="95" customFormat="1" ht="15" customHeight="1">
      <c r="A36" s="88"/>
      <c r="B36" s="88"/>
      <c r="C36" s="77"/>
      <c r="D36" s="81"/>
      <c r="E36" s="81"/>
      <c r="F36" s="81"/>
      <c r="G36" s="81"/>
      <c r="H36" s="81"/>
      <c r="I36" s="81"/>
      <c r="J36" s="81"/>
      <c r="K36" s="81"/>
      <c r="L36" s="81"/>
    </row>
    <row r="37" spans="1:12" s="95" customFormat="1" ht="15" customHeight="1">
      <c r="A37" s="88"/>
      <c r="B37" s="88"/>
      <c r="C37" s="77"/>
      <c r="D37" s="81"/>
      <c r="E37" s="81"/>
      <c r="F37" s="81"/>
      <c r="G37" s="81"/>
      <c r="H37" s="81"/>
      <c r="I37" s="81"/>
      <c r="J37" s="81"/>
      <c r="K37" s="81"/>
      <c r="L37" s="81"/>
    </row>
    <row r="38" spans="4:9" ht="15" customHeight="1">
      <c r="D38" s="81"/>
      <c r="E38" s="81"/>
      <c r="F38" s="81"/>
      <c r="G38" s="81"/>
      <c r="H38" s="81"/>
      <c r="I38" s="81"/>
    </row>
    <row r="39" spans="1:12" s="95" customFormat="1" ht="15" customHeight="1">
      <c r="A39" s="88"/>
      <c r="B39" s="88"/>
      <c r="C39" s="77"/>
      <c r="D39" s="81"/>
      <c r="E39" s="81"/>
      <c r="F39" s="81"/>
      <c r="G39" s="81"/>
      <c r="H39" s="81"/>
      <c r="I39" s="81"/>
      <c r="J39" s="81"/>
      <c r="K39" s="81"/>
      <c r="L39" s="81"/>
    </row>
    <row r="40" spans="4:9" ht="15" customHeight="1">
      <c r="D40" s="81"/>
      <c r="E40" s="81"/>
      <c r="F40" s="81"/>
      <c r="G40" s="81"/>
      <c r="H40" s="81"/>
      <c r="I40" s="81"/>
    </row>
    <row r="41" spans="4:9" ht="15" customHeight="1">
      <c r="D41" s="81"/>
      <c r="E41" s="81"/>
      <c r="F41" s="81"/>
      <c r="G41" s="81"/>
      <c r="H41" s="81"/>
      <c r="I41" s="81"/>
    </row>
    <row r="42" spans="4:9" ht="15" customHeight="1">
      <c r="D42" s="81"/>
      <c r="E42" s="81"/>
      <c r="F42" s="81"/>
      <c r="G42" s="81"/>
      <c r="H42" s="81"/>
      <c r="I42" s="81"/>
    </row>
    <row r="43" spans="4:9" ht="15" customHeight="1">
      <c r="D43" s="81"/>
      <c r="E43" s="81"/>
      <c r="F43" s="81"/>
      <c r="G43" s="81"/>
      <c r="H43" s="81"/>
      <c r="I43" s="81"/>
    </row>
    <row r="44" spans="4:9" ht="15" customHeight="1">
      <c r="D44" s="81"/>
      <c r="E44" s="81"/>
      <c r="F44" s="81"/>
      <c r="G44" s="81"/>
      <c r="H44" s="81"/>
      <c r="I44" s="81"/>
    </row>
    <row r="45" spans="1:12" s="95" customFormat="1" ht="15" customHeight="1">
      <c r="A45" s="88"/>
      <c r="B45" s="88"/>
      <c r="C45" s="77"/>
      <c r="D45" s="81"/>
      <c r="E45" s="81"/>
      <c r="F45" s="81"/>
      <c r="G45" s="81"/>
      <c r="H45" s="81"/>
      <c r="I45" s="81"/>
      <c r="J45" s="81"/>
      <c r="K45" s="81"/>
      <c r="L45" s="81"/>
    </row>
    <row r="46" spans="4:9" ht="15" customHeight="1">
      <c r="D46" s="81"/>
      <c r="E46" s="81"/>
      <c r="F46" s="81"/>
      <c r="G46" s="81"/>
      <c r="H46" s="81"/>
      <c r="I46" s="81"/>
    </row>
    <row r="47" spans="4:9" ht="15" customHeight="1">
      <c r="D47" s="81"/>
      <c r="E47" s="81"/>
      <c r="F47" s="81"/>
      <c r="G47" s="81"/>
      <c r="H47" s="81"/>
      <c r="I47" s="81"/>
    </row>
    <row r="48" spans="4:9" ht="15" customHeight="1">
      <c r="D48" s="81"/>
      <c r="E48" s="81"/>
      <c r="F48" s="81"/>
      <c r="G48" s="81"/>
      <c r="H48" s="81"/>
      <c r="I48" s="81"/>
    </row>
    <row r="49" spans="4:9" ht="15" customHeight="1">
      <c r="D49" s="81"/>
      <c r="E49" s="81"/>
      <c r="F49" s="81"/>
      <c r="G49" s="81"/>
      <c r="H49" s="81"/>
      <c r="I49" s="81"/>
    </row>
    <row r="50" spans="1:12" s="95" customFormat="1" ht="15" customHeight="1">
      <c r="A50" s="88"/>
      <c r="B50" s="88"/>
      <c r="C50" s="77"/>
      <c r="D50" s="81"/>
      <c r="E50" s="81"/>
      <c r="F50" s="81"/>
      <c r="G50" s="81"/>
      <c r="H50" s="81"/>
      <c r="I50" s="81"/>
      <c r="J50" s="81"/>
      <c r="K50" s="81"/>
      <c r="L50" s="81"/>
    </row>
    <row r="51" spans="4:9" ht="15" customHeight="1">
      <c r="D51" s="81"/>
      <c r="E51" s="81"/>
      <c r="F51" s="81"/>
      <c r="G51" s="81"/>
      <c r="H51" s="81"/>
      <c r="I51" s="81"/>
    </row>
    <row r="52" spans="4:9" ht="15" customHeight="1">
      <c r="D52" s="81"/>
      <c r="E52" s="81"/>
      <c r="F52" s="81"/>
      <c r="G52" s="81"/>
      <c r="H52" s="81"/>
      <c r="I52" s="81"/>
    </row>
    <row r="53" spans="4:9" ht="15" customHeight="1">
      <c r="D53" s="81"/>
      <c r="E53" s="81"/>
      <c r="F53" s="81"/>
      <c r="G53" s="81"/>
      <c r="H53" s="81"/>
      <c r="I53" s="81"/>
    </row>
    <row r="54" spans="4:9" ht="15" customHeight="1">
      <c r="D54" s="81"/>
      <c r="E54" s="81"/>
      <c r="F54" s="81"/>
      <c r="G54" s="81"/>
      <c r="H54" s="81"/>
      <c r="I54" s="81"/>
    </row>
    <row r="55" spans="4:9" ht="15" customHeight="1">
      <c r="D55" s="81"/>
      <c r="E55" s="81"/>
      <c r="F55" s="81"/>
      <c r="G55" s="81"/>
      <c r="H55" s="81"/>
      <c r="I55" s="81"/>
    </row>
    <row r="56" spans="4:9" ht="15" customHeight="1">
      <c r="D56" s="81"/>
      <c r="E56" s="81"/>
      <c r="F56" s="81"/>
      <c r="G56" s="81"/>
      <c r="H56" s="81"/>
      <c r="I56" s="81"/>
    </row>
    <row r="57" spans="4:9" ht="15" customHeight="1">
      <c r="D57" s="81"/>
      <c r="E57" s="81"/>
      <c r="F57" s="81"/>
      <c r="G57" s="81"/>
      <c r="H57" s="81"/>
      <c r="I57" s="81"/>
    </row>
    <row r="58" spans="4:9" ht="15" customHeight="1">
      <c r="D58" s="81"/>
      <c r="E58" s="81"/>
      <c r="F58" s="81"/>
      <c r="G58" s="81"/>
      <c r="H58" s="81"/>
      <c r="I58" s="81"/>
    </row>
    <row r="59" spans="4:9" ht="15" customHeight="1">
      <c r="D59" s="81"/>
      <c r="E59" s="81"/>
      <c r="F59" s="81"/>
      <c r="G59" s="81"/>
      <c r="H59" s="81"/>
      <c r="I59" s="81"/>
    </row>
    <row r="60" spans="4:9" ht="15" customHeight="1">
      <c r="D60" s="81"/>
      <c r="E60" s="81"/>
      <c r="F60" s="81"/>
      <c r="G60" s="81"/>
      <c r="H60" s="81"/>
      <c r="I60" s="81"/>
    </row>
    <row r="61" spans="4:9" ht="15" customHeight="1">
      <c r="D61" s="81"/>
      <c r="E61" s="81"/>
      <c r="F61" s="81"/>
      <c r="G61" s="81"/>
      <c r="H61" s="81"/>
      <c r="I61" s="81"/>
    </row>
    <row r="62" spans="4:9" ht="15" customHeight="1">
      <c r="D62" s="81"/>
      <c r="E62" s="81"/>
      <c r="F62" s="81"/>
      <c r="G62" s="81"/>
      <c r="H62" s="81"/>
      <c r="I62" s="81"/>
    </row>
    <row r="63" spans="4:9" ht="15" customHeight="1">
      <c r="D63" s="81"/>
      <c r="E63" s="81"/>
      <c r="F63" s="81"/>
      <c r="G63" s="81"/>
      <c r="H63" s="81"/>
      <c r="I63" s="81"/>
    </row>
    <row r="64" spans="4:9" ht="15" customHeight="1">
      <c r="D64" s="81"/>
      <c r="E64" s="81"/>
      <c r="F64" s="81"/>
      <c r="G64" s="81"/>
      <c r="H64" s="81"/>
      <c r="I64" s="81"/>
    </row>
    <row r="65" spans="4:9" ht="15" customHeight="1">
      <c r="D65" s="81"/>
      <c r="E65" s="81"/>
      <c r="F65" s="81"/>
      <c r="G65" s="81"/>
      <c r="H65" s="81"/>
      <c r="I65" s="81"/>
    </row>
    <row r="66" spans="4:9" ht="15" customHeight="1">
      <c r="D66" s="81"/>
      <c r="E66" s="81"/>
      <c r="F66" s="81"/>
      <c r="G66" s="81"/>
      <c r="H66" s="81"/>
      <c r="I66" s="81"/>
    </row>
    <row r="67" spans="2:9" ht="15" customHeight="1">
      <c r="B67" s="86"/>
      <c r="D67" s="81"/>
      <c r="E67" s="81"/>
      <c r="F67" s="81"/>
      <c r="G67" s="81"/>
      <c r="H67" s="81"/>
      <c r="I67" s="81"/>
    </row>
    <row r="68" spans="4:9" ht="15" customHeight="1">
      <c r="D68" s="81"/>
      <c r="E68" s="81"/>
      <c r="F68" s="81"/>
      <c r="G68" s="81"/>
      <c r="H68" s="81"/>
      <c r="I68" s="81"/>
    </row>
    <row r="69" spans="4:9" ht="15" customHeight="1">
      <c r="D69" s="81"/>
      <c r="E69" s="81"/>
      <c r="F69" s="81"/>
      <c r="G69" s="81"/>
      <c r="H69" s="81"/>
      <c r="I69" s="81"/>
    </row>
    <row r="70" spans="4:9" ht="15" customHeight="1">
      <c r="D70" s="81"/>
      <c r="E70" s="81"/>
      <c r="F70" s="81"/>
      <c r="G70" s="81"/>
      <c r="H70" s="81"/>
      <c r="I70" s="81"/>
    </row>
    <row r="71" spans="4:9" ht="15" customHeight="1">
      <c r="D71" s="81"/>
      <c r="E71" s="81"/>
      <c r="F71" s="81"/>
      <c r="G71" s="81"/>
      <c r="H71" s="81"/>
      <c r="I71" s="81"/>
    </row>
    <row r="72" spans="4:9" ht="15" customHeight="1">
      <c r="D72" s="81"/>
      <c r="E72" s="81"/>
      <c r="F72" s="81"/>
      <c r="G72" s="81"/>
      <c r="H72" s="81"/>
      <c r="I72" s="81"/>
    </row>
    <row r="73" spans="1:12" s="95" customFormat="1" ht="15" customHeight="1">
      <c r="A73" s="88"/>
      <c r="B73" s="88"/>
      <c r="C73" s="77"/>
      <c r="D73" s="81"/>
      <c r="E73" s="81"/>
      <c r="F73" s="81"/>
      <c r="G73" s="81"/>
      <c r="H73" s="81"/>
      <c r="I73" s="81"/>
      <c r="J73" s="81"/>
      <c r="K73" s="81"/>
      <c r="L73" s="81"/>
    </row>
    <row r="74" spans="4:9" ht="15" customHeight="1">
      <c r="D74" s="81"/>
      <c r="E74" s="81"/>
      <c r="F74" s="81"/>
      <c r="G74" s="81"/>
      <c r="H74" s="81"/>
      <c r="I74" s="81"/>
    </row>
    <row r="75" spans="4:9" ht="15" customHeight="1">
      <c r="D75" s="81"/>
      <c r="E75" s="81"/>
      <c r="F75" s="81"/>
      <c r="G75" s="81"/>
      <c r="H75" s="81"/>
      <c r="I75" s="81"/>
    </row>
    <row r="76" spans="4:9" ht="15" customHeight="1">
      <c r="D76" s="81"/>
      <c r="E76" s="81"/>
      <c r="F76" s="81"/>
      <c r="G76" s="81"/>
      <c r="H76" s="81"/>
      <c r="I76" s="81"/>
    </row>
    <row r="77" spans="4:9" ht="15" customHeight="1">
      <c r="D77" s="81"/>
      <c r="E77" s="81"/>
      <c r="F77" s="81"/>
      <c r="G77" s="81"/>
      <c r="H77" s="81"/>
      <c r="I77" s="81"/>
    </row>
    <row r="78" spans="4:9" ht="15" customHeight="1">
      <c r="D78" s="81"/>
      <c r="E78" s="81"/>
      <c r="F78" s="81"/>
      <c r="G78" s="81"/>
      <c r="H78" s="81"/>
      <c r="I78" s="81"/>
    </row>
    <row r="79" spans="4:9" ht="15" customHeight="1">
      <c r="D79" s="81"/>
      <c r="E79" s="81"/>
      <c r="F79" s="81"/>
      <c r="G79" s="81"/>
      <c r="H79" s="81"/>
      <c r="I79" s="81"/>
    </row>
    <row r="80" spans="4:9" ht="15" customHeight="1">
      <c r="D80" s="81"/>
      <c r="E80" s="81"/>
      <c r="F80" s="81"/>
      <c r="G80" s="81"/>
      <c r="H80" s="81"/>
      <c r="I80" s="81"/>
    </row>
    <row r="81" spans="4:9" ht="15" customHeight="1">
      <c r="D81" s="81"/>
      <c r="E81" s="81"/>
      <c r="F81" s="81"/>
      <c r="G81" s="81"/>
      <c r="H81" s="81"/>
      <c r="I81" s="81"/>
    </row>
    <row r="82" spans="4:9" ht="15" customHeight="1">
      <c r="D82" s="81"/>
      <c r="E82" s="81"/>
      <c r="F82" s="81"/>
      <c r="G82" s="81"/>
      <c r="H82" s="81"/>
      <c r="I82" s="81"/>
    </row>
    <row r="83" spans="4:9" ht="15" customHeight="1">
      <c r="D83" s="81"/>
      <c r="E83" s="81"/>
      <c r="F83" s="81"/>
      <c r="G83" s="81"/>
      <c r="H83" s="81"/>
      <c r="I83" s="81"/>
    </row>
    <row r="84" spans="4:9" ht="15" customHeight="1">
      <c r="D84" s="81"/>
      <c r="E84" s="81"/>
      <c r="F84" s="81"/>
      <c r="G84" s="81"/>
      <c r="H84" s="81"/>
      <c r="I84" s="81"/>
    </row>
    <row r="85" spans="4:9" ht="15" customHeight="1">
      <c r="D85" s="81"/>
      <c r="E85" s="81"/>
      <c r="F85" s="81"/>
      <c r="G85" s="81"/>
      <c r="H85" s="81"/>
      <c r="I85" s="81"/>
    </row>
    <row r="86" spans="4:9" ht="15" customHeight="1">
      <c r="D86" s="81"/>
      <c r="E86" s="81"/>
      <c r="F86" s="81"/>
      <c r="G86" s="81"/>
      <c r="H86" s="81"/>
      <c r="I86" s="81"/>
    </row>
    <row r="87" spans="4:9" ht="15" customHeight="1">
      <c r="D87" s="81"/>
      <c r="E87" s="81"/>
      <c r="F87" s="81"/>
      <c r="G87" s="81"/>
      <c r="H87" s="81"/>
      <c r="I87" s="81"/>
    </row>
    <row r="88" spans="4:9" ht="15" customHeight="1">
      <c r="D88" s="81"/>
      <c r="E88" s="81"/>
      <c r="F88" s="81"/>
      <c r="G88" s="81"/>
      <c r="H88" s="81"/>
      <c r="I88" s="81"/>
    </row>
    <row r="89" spans="4:9" ht="15" customHeight="1">
      <c r="D89" s="81"/>
      <c r="E89" s="81"/>
      <c r="F89" s="81"/>
      <c r="G89" s="81"/>
      <c r="H89" s="81"/>
      <c r="I89" s="81"/>
    </row>
    <row r="90" spans="4:9" ht="15" customHeight="1">
      <c r="D90" s="81"/>
      <c r="E90" s="81"/>
      <c r="F90" s="81"/>
      <c r="G90" s="81"/>
      <c r="H90" s="81"/>
      <c r="I90" s="81"/>
    </row>
    <row r="91" spans="4:9" ht="15" customHeight="1">
      <c r="D91" s="81"/>
      <c r="E91" s="81"/>
      <c r="F91" s="81"/>
      <c r="G91" s="81"/>
      <c r="H91" s="81"/>
      <c r="I91" s="81"/>
    </row>
    <row r="92" spans="4:9" ht="15" customHeight="1">
      <c r="D92" s="81"/>
      <c r="E92" s="81"/>
      <c r="F92" s="81"/>
      <c r="G92" s="81"/>
      <c r="H92" s="81"/>
      <c r="I92" s="81"/>
    </row>
    <row r="93" spans="4:9" ht="15" customHeight="1">
      <c r="D93" s="81"/>
      <c r="E93" s="81"/>
      <c r="F93" s="81"/>
      <c r="G93" s="81"/>
      <c r="H93" s="81"/>
      <c r="I93" s="81"/>
    </row>
    <row r="94" spans="4:9" ht="15" customHeight="1">
      <c r="D94" s="81"/>
      <c r="E94" s="81"/>
      <c r="F94" s="81"/>
      <c r="G94" s="81"/>
      <c r="H94" s="81"/>
      <c r="I94" s="81"/>
    </row>
    <row r="95" spans="4:9" ht="15" customHeight="1">
      <c r="D95" s="81"/>
      <c r="E95" s="81"/>
      <c r="F95" s="81"/>
      <c r="G95" s="81"/>
      <c r="H95" s="81"/>
      <c r="I95" s="81"/>
    </row>
    <row r="96" spans="4:9" ht="15" customHeight="1">
      <c r="D96" s="81"/>
      <c r="E96" s="81"/>
      <c r="F96" s="81"/>
      <c r="G96" s="81"/>
      <c r="H96" s="81"/>
      <c r="I96" s="81"/>
    </row>
    <row r="97" spans="4:9" ht="15" customHeight="1">
      <c r="D97" s="81"/>
      <c r="E97" s="81"/>
      <c r="F97" s="81"/>
      <c r="G97" s="81"/>
      <c r="H97" s="81"/>
      <c r="I97" s="81"/>
    </row>
    <row r="98" spans="4:9" ht="15" customHeight="1">
      <c r="D98" s="81"/>
      <c r="E98" s="81"/>
      <c r="F98" s="81"/>
      <c r="G98" s="81"/>
      <c r="H98" s="81"/>
      <c r="I98" s="81"/>
    </row>
    <row r="99" spans="4:9" ht="15" customHeight="1">
      <c r="D99" s="81"/>
      <c r="E99" s="81"/>
      <c r="F99" s="81"/>
      <c r="G99" s="81"/>
      <c r="H99" s="81"/>
      <c r="I99" s="81"/>
    </row>
    <row r="100" spans="4:9" ht="15" customHeight="1">
      <c r="D100" s="81"/>
      <c r="E100" s="81"/>
      <c r="F100" s="81"/>
      <c r="G100" s="81"/>
      <c r="H100" s="81"/>
      <c r="I100" s="81"/>
    </row>
    <row r="101" spans="4:9" ht="15" customHeight="1">
      <c r="D101" s="81"/>
      <c r="E101" s="81"/>
      <c r="F101" s="81"/>
      <c r="G101" s="81"/>
      <c r="H101" s="81"/>
      <c r="I101" s="81"/>
    </row>
    <row r="102" spans="4:9" ht="15" customHeight="1">
      <c r="D102" s="81"/>
      <c r="E102" s="81"/>
      <c r="F102" s="81"/>
      <c r="G102" s="81"/>
      <c r="H102" s="81"/>
      <c r="I102" s="81"/>
    </row>
    <row r="103" spans="4:9" ht="15" customHeight="1">
      <c r="D103" s="81"/>
      <c r="E103" s="81"/>
      <c r="F103" s="81"/>
      <c r="G103" s="81"/>
      <c r="H103" s="81"/>
      <c r="I103" s="81"/>
    </row>
    <row r="104" spans="4:9" ht="15" customHeight="1">
      <c r="D104" s="81"/>
      <c r="E104" s="81"/>
      <c r="F104" s="81"/>
      <c r="G104" s="81"/>
      <c r="H104" s="81"/>
      <c r="I104" s="81"/>
    </row>
    <row r="105" spans="4:9" ht="15" customHeight="1">
      <c r="D105" s="81"/>
      <c r="E105" s="81"/>
      <c r="F105" s="81"/>
      <c r="G105" s="81"/>
      <c r="H105" s="81"/>
      <c r="I105" s="81"/>
    </row>
    <row r="106" spans="4:9" ht="15" customHeight="1">
      <c r="D106" s="81"/>
      <c r="E106" s="81"/>
      <c r="F106" s="81"/>
      <c r="G106" s="81"/>
      <c r="H106" s="81"/>
      <c r="I106" s="81"/>
    </row>
    <row r="107" spans="4:9" ht="15" customHeight="1">
      <c r="D107" s="81"/>
      <c r="E107" s="81"/>
      <c r="F107" s="81"/>
      <c r="G107" s="81"/>
      <c r="H107" s="81"/>
      <c r="I107" s="81"/>
    </row>
    <row r="108" spans="4:9" ht="15" customHeight="1">
      <c r="D108" s="81"/>
      <c r="E108" s="81"/>
      <c r="F108" s="81"/>
      <c r="G108" s="81"/>
      <c r="H108" s="81"/>
      <c r="I108" s="81"/>
    </row>
    <row r="109" spans="4:9" ht="15" customHeight="1">
      <c r="D109" s="81"/>
      <c r="E109" s="81"/>
      <c r="F109" s="81"/>
      <c r="G109" s="81"/>
      <c r="H109" s="81"/>
      <c r="I109" s="81"/>
    </row>
    <row r="110" spans="1:12" s="95" customFormat="1" ht="15" customHeight="1">
      <c r="A110" s="88"/>
      <c r="B110" s="88"/>
      <c r="C110" s="77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4:9" ht="15" customHeight="1">
      <c r="D111" s="81"/>
      <c r="E111" s="81"/>
      <c r="F111" s="81"/>
      <c r="G111" s="81"/>
      <c r="H111" s="81"/>
      <c r="I111" s="81"/>
    </row>
    <row r="112" spans="1:12" s="95" customFormat="1" ht="15" customHeight="1">
      <c r="A112" s="88"/>
      <c r="B112" s="88"/>
      <c r="C112" s="77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4:9" ht="15" customHeight="1">
      <c r="D113" s="81"/>
      <c r="E113" s="81"/>
      <c r="F113" s="81"/>
      <c r="G113" s="81"/>
      <c r="H113" s="81"/>
      <c r="I113" s="81"/>
    </row>
    <row r="114" spans="4:9" ht="15" customHeight="1">
      <c r="D114" s="81"/>
      <c r="E114" s="81"/>
      <c r="F114" s="81"/>
      <c r="G114" s="81"/>
      <c r="H114" s="81"/>
      <c r="I114" s="81"/>
    </row>
    <row r="115" spans="4:9" ht="15" customHeight="1">
      <c r="D115" s="81"/>
      <c r="E115" s="81"/>
      <c r="F115" s="81"/>
      <c r="G115" s="81"/>
      <c r="H115" s="81"/>
      <c r="I115" s="81"/>
    </row>
    <row r="116" spans="4:9" ht="15" customHeight="1">
      <c r="D116" s="81"/>
      <c r="E116" s="81"/>
      <c r="F116" s="81"/>
      <c r="G116" s="81"/>
      <c r="H116" s="81"/>
      <c r="I116" s="81"/>
    </row>
    <row r="117" spans="4:9" ht="15" customHeight="1">
      <c r="D117" s="81"/>
      <c r="E117" s="81"/>
      <c r="F117" s="81"/>
      <c r="G117" s="81"/>
      <c r="H117" s="81"/>
      <c r="I117" s="81"/>
    </row>
    <row r="118" spans="4:9" ht="15" customHeight="1">
      <c r="D118" s="81"/>
      <c r="E118" s="81"/>
      <c r="F118" s="81"/>
      <c r="G118" s="81"/>
      <c r="H118" s="81"/>
      <c r="I118" s="81"/>
    </row>
    <row r="119" spans="4:9" ht="15" customHeight="1">
      <c r="D119" s="81"/>
      <c r="E119" s="81"/>
      <c r="F119" s="81"/>
      <c r="G119" s="81"/>
      <c r="H119" s="81"/>
      <c r="I119" s="81"/>
    </row>
    <row r="120" spans="4:9" ht="15" customHeight="1">
      <c r="D120" s="81"/>
      <c r="E120" s="81"/>
      <c r="F120" s="81"/>
      <c r="G120" s="81"/>
      <c r="H120" s="81"/>
      <c r="I120" s="81"/>
    </row>
    <row r="121" spans="4:9" ht="15" customHeight="1">
      <c r="D121" s="81"/>
      <c r="E121" s="81"/>
      <c r="F121" s="81"/>
      <c r="G121" s="81"/>
      <c r="H121" s="81"/>
      <c r="I121" s="81"/>
    </row>
    <row r="122" spans="4:9" ht="15" customHeight="1">
      <c r="D122" s="81"/>
      <c r="E122" s="81"/>
      <c r="F122" s="81"/>
      <c r="G122" s="81"/>
      <c r="H122" s="81"/>
      <c r="I122" s="81"/>
    </row>
    <row r="123" spans="4:9" ht="15" customHeight="1">
      <c r="D123" s="81"/>
      <c r="E123" s="81"/>
      <c r="F123" s="81"/>
      <c r="G123" s="81"/>
      <c r="H123" s="81"/>
      <c r="I123" s="81"/>
    </row>
    <row r="124" spans="4:9" ht="15" customHeight="1">
      <c r="D124" s="81"/>
      <c r="E124" s="81"/>
      <c r="F124" s="81"/>
      <c r="G124" s="81"/>
      <c r="H124" s="81"/>
      <c r="I124" s="81"/>
    </row>
    <row r="125" spans="4:9" ht="15" customHeight="1">
      <c r="D125" s="81"/>
      <c r="E125" s="81"/>
      <c r="F125" s="81"/>
      <c r="G125" s="81"/>
      <c r="H125" s="81"/>
      <c r="I125" s="81"/>
    </row>
    <row r="126" spans="4:9" ht="15" customHeight="1">
      <c r="D126" s="81"/>
      <c r="E126" s="81"/>
      <c r="F126" s="81"/>
      <c r="G126" s="81"/>
      <c r="H126" s="81"/>
      <c r="I126" s="81"/>
    </row>
    <row r="127" spans="4:9" ht="15" customHeight="1">
      <c r="D127" s="81"/>
      <c r="E127" s="81"/>
      <c r="F127" s="81"/>
      <c r="G127" s="81"/>
      <c r="H127" s="81"/>
      <c r="I127" s="81"/>
    </row>
    <row r="128" spans="4:9" ht="15" customHeight="1">
      <c r="D128" s="81"/>
      <c r="E128" s="81"/>
      <c r="F128" s="81"/>
      <c r="G128" s="81"/>
      <c r="H128" s="81"/>
      <c r="I128" s="81"/>
    </row>
    <row r="129" spans="4:9" ht="15" customHeight="1">
      <c r="D129" s="81"/>
      <c r="E129" s="81"/>
      <c r="F129" s="81"/>
      <c r="G129" s="81"/>
      <c r="H129" s="81"/>
      <c r="I129" s="81"/>
    </row>
    <row r="130" spans="2:9" ht="15" customHeight="1">
      <c r="B130" s="91"/>
      <c r="D130" s="81"/>
      <c r="E130" s="81"/>
      <c r="F130" s="81"/>
      <c r="G130" s="81"/>
      <c r="H130" s="81"/>
      <c r="I130" s="81"/>
    </row>
    <row r="131" spans="4:9" ht="15" customHeight="1">
      <c r="D131" s="81"/>
      <c r="E131" s="81"/>
      <c r="F131" s="81"/>
      <c r="G131" s="81"/>
      <c r="H131" s="81"/>
      <c r="I131" s="81"/>
    </row>
    <row r="132" spans="4:9" ht="15" customHeight="1">
      <c r="D132" s="81"/>
      <c r="E132" s="81"/>
      <c r="F132" s="81"/>
      <c r="G132" s="81"/>
      <c r="H132" s="81"/>
      <c r="I132" s="81"/>
    </row>
    <row r="133" spans="4:9" ht="15" customHeight="1">
      <c r="D133" s="81"/>
      <c r="E133" s="81"/>
      <c r="F133" s="81"/>
      <c r="G133" s="81"/>
      <c r="H133" s="81"/>
      <c r="I133" s="81"/>
    </row>
    <row r="134" spans="2:9" ht="15" customHeight="1">
      <c r="B134" s="87"/>
      <c r="D134" s="81"/>
      <c r="E134" s="81"/>
      <c r="F134" s="81"/>
      <c r="G134" s="81"/>
      <c r="H134" s="81"/>
      <c r="I134" s="81"/>
    </row>
    <row r="135" spans="4:9" ht="15" customHeight="1">
      <c r="D135" s="81"/>
      <c r="E135" s="81"/>
      <c r="F135" s="81"/>
      <c r="G135" s="81"/>
      <c r="H135" s="81"/>
      <c r="I135" s="81"/>
    </row>
    <row r="136" spans="4:9" ht="15" customHeight="1">
      <c r="D136" s="81"/>
      <c r="E136" s="81"/>
      <c r="F136" s="81"/>
      <c r="G136" s="81"/>
      <c r="H136" s="81"/>
      <c r="I136" s="81"/>
    </row>
    <row r="137" spans="4:9" ht="15" customHeight="1">
      <c r="D137" s="81"/>
      <c r="E137" s="81"/>
      <c r="F137" s="81"/>
      <c r="G137" s="81"/>
      <c r="H137" s="81"/>
      <c r="I137" s="81"/>
    </row>
    <row r="138" spans="4:9" ht="15" customHeight="1">
      <c r="D138" s="81"/>
      <c r="E138" s="81"/>
      <c r="F138" s="81"/>
      <c r="G138" s="81"/>
      <c r="H138" s="81"/>
      <c r="I138" s="81"/>
    </row>
    <row r="139" spans="4:9" ht="15" customHeight="1">
      <c r="D139" s="81"/>
      <c r="E139" s="81"/>
      <c r="F139" s="81"/>
      <c r="G139" s="81"/>
      <c r="H139" s="81"/>
      <c r="I139" s="81"/>
    </row>
    <row r="140" spans="4:9" ht="15" customHeight="1">
      <c r="D140" s="81"/>
      <c r="E140" s="81"/>
      <c r="F140" s="81"/>
      <c r="G140" s="81"/>
      <c r="H140" s="81"/>
      <c r="I140" s="81"/>
    </row>
    <row r="141" spans="4:9" ht="15" customHeight="1">
      <c r="D141" s="81"/>
      <c r="E141" s="81"/>
      <c r="F141" s="81"/>
      <c r="G141" s="81"/>
      <c r="H141" s="81"/>
      <c r="I141" s="81"/>
    </row>
    <row r="142" spans="4:9" ht="15" customHeight="1">
      <c r="D142" s="81"/>
      <c r="E142" s="81"/>
      <c r="F142" s="81"/>
      <c r="G142" s="81"/>
      <c r="H142" s="81"/>
      <c r="I142" s="81"/>
    </row>
    <row r="143" spans="4:9" ht="15" customHeight="1">
      <c r="D143" s="81"/>
      <c r="E143" s="81"/>
      <c r="F143" s="81"/>
      <c r="G143" s="81"/>
      <c r="H143" s="81"/>
      <c r="I143" s="81"/>
    </row>
    <row r="144" spans="4:9" ht="15" customHeight="1">
      <c r="D144" s="81"/>
      <c r="E144" s="81"/>
      <c r="F144" s="81"/>
      <c r="G144" s="81"/>
      <c r="H144" s="81"/>
      <c r="I144" s="81"/>
    </row>
    <row r="145" spans="2:9" ht="15" customHeight="1">
      <c r="B145" s="91"/>
      <c r="D145" s="81"/>
      <c r="E145" s="81"/>
      <c r="F145" s="81"/>
      <c r="G145" s="81"/>
      <c r="H145" s="81"/>
      <c r="I145" s="81"/>
    </row>
    <row r="146" spans="2:9" ht="15" customHeight="1">
      <c r="B146" s="91"/>
      <c r="D146" s="81"/>
      <c r="E146" s="81"/>
      <c r="F146" s="81"/>
      <c r="G146" s="81"/>
      <c r="H146" s="81"/>
      <c r="I146" s="81"/>
    </row>
    <row r="147" spans="2:9" ht="15" customHeight="1">
      <c r="B147" s="91"/>
      <c r="D147" s="81"/>
      <c r="E147" s="81"/>
      <c r="F147" s="81"/>
      <c r="G147" s="81"/>
      <c r="H147" s="81"/>
      <c r="I147" s="81"/>
    </row>
    <row r="148" spans="4:9" ht="15" customHeight="1">
      <c r="D148" s="81"/>
      <c r="E148" s="81"/>
      <c r="F148" s="81"/>
      <c r="G148" s="81"/>
      <c r="H148" s="81"/>
      <c r="I148" s="81"/>
    </row>
    <row r="149" spans="4:9" ht="15" customHeight="1">
      <c r="D149" s="81"/>
      <c r="E149" s="81"/>
      <c r="F149" s="81"/>
      <c r="G149" s="81"/>
      <c r="H149" s="81"/>
      <c r="I149" s="81"/>
    </row>
    <row r="150" spans="4:9" ht="15" customHeight="1">
      <c r="D150" s="81"/>
      <c r="E150" s="81"/>
      <c r="F150" s="81"/>
      <c r="G150" s="81"/>
      <c r="H150" s="81"/>
      <c r="I150" s="81"/>
    </row>
    <row r="151" spans="4:9" ht="15" customHeight="1">
      <c r="D151" s="81"/>
      <c r="E151" s="81"/>
      <c r="F151" s="81"/>
      <c r="G151" s="81"/>
      <c r="H151" s="81"/>
      <c r="I151" s="81"/>
    </row>
    <row r="152" spans="4:9" ht="15" customHeight="1">
      <c r="D152" s="81"/>
      <c r="E152" s="81"/>
      <c r="F152" s="81"/>
      <c r="G152" s="81"/>
      <c r="H152" s="81"/>
      <c r="I152" s="81"/>
    </row>
    <row r="153" spans="4:9" ht="15" customHeight="1">
      <c r="D153" s="81"/>
      <c r="E153" s="81"/>
      <c r="F153" s="81"/>
      <c r="G153" s="81"/>
      <c r="H153" s="81"/>
      <c r="I153" s="81"/>
    </row>
    <row r="154" spans="4:9" ht="15" customHeight="1">
      <c r="D154" s="81"/>
      <c r="E154" s="81"/>
      <c r="F154" s="81"/>
      <c r="G154" s="81"/>
      <c r="H154" s="81"/>
      <c r="I154" s="81"/>
    </row>
    <row r="155" spans="4:9" ht="15" customHeight="1">
      <c r="D155" s="81"/>
      <c r="E155" s="81"/>
      <c r="F155" s="81"/>
      <c r="G155" s="81"/>
      <c r="H155" s="81"/>
      <c r="I155" s="81"/>
    </row>
    <row r="156" spans="4:9" ht="15" customHeight="1">
      <c r="D156" s="81"/>
      <c r="E156" s="81"/>
      <c r="F156" s="81"/>
      <c r="G156" s="81"/>
      <c r="H156" s="81"/>
      <c r="I156" s="81"/>
    </row>
    <row r="157" spans="4:9" ht="15" customHeight="1">
      <c r="D157" s="81"/>
      <c r="E157" s="81"/>
      <c r="F157" s="81"/>
      <c r="G157" s="81"/>
      <c r="H157" s="81"/>
      <c r="I157" s="81"/>
    </row>
    <row r="158" spans="4:9" ht="15" customHeight="1">
      <c r="D158" s="81"/>
      <c r="E158" s="81"/>
      <c r="F158" s="81"/>
      <c r="G158" s="81"/>
      <c r="H158" s="81"/>
      <c r="I158" s="81"/>
    </row>
    <row r="159" spans="4:9" ht="15" customHeight="1">
      <c r="D159" s="81"/>
      <c r="E159" s="81"/>
      <c r="F159" s="81"/>
      <c r="G159" s="81"/>
      <c r="H159" s="81"/>
      <c r="I159" s="81"/>
    </row>
    <row r="160" spans="4:9" ht="15" customHeight="1">
      <c r="D160" s="81"/>
      <c r="E160" s="81"/>
      <c r="F160" s="81"/>
      <c r="G160" s="81"/>
      <c r="H160" s="81"/>
      <c r="I160" s="81"/>
    </row>
    <row r="161" spans="4:9" ht="15" customHeight="1">
      <c r="D161" s="81"/>
      <c r="E161" s="81"/>
      <c r="F161" s="81"/>
      <c r="G161" s="81"/>
      <c r="H161" s="81"/>
      <c r="I161" s="81"/>
    </row>
    <row r="162" spans="4:9" ht="15" customHeight="1">
      <c r="D162" s="81"/>
      <c r="E162" s="81"/>
      <c r="F162" s="81"/>
      <c r="G162" s="81"/>
      <c r="H162" s="81"/>
      <c r="I162" s="81"/>
    </row>
    <row r="163" spans="4:9" ht="15" customHeight="1">
      <c r="D163" s="81"/>
      <c r="E163" s="81"/>
      <c r="F163" s="81"/>
      <c r="G163" s="81"/>
      <c r="H163" s="81"/>
      <c r="I163" s="81"/>
    </row>
    <row r="164" spans="4:9" ht="15" customHeight="1">
      <c r="D164" s="81"/>
      <c r="E164" s="81"/>
      <c r="F164" s="81"/>
      <c r="G164" s="81"/>
      <c r="H164" s="81"/>
      <c r="I164" s="81"/>
    </row>
    <row r="165" spans="4:9" ht="15" customHeight="1">
      <c r="D165" s="81"/>
      <c r="E165" s="81"/>
      <c r="F165" s="81"/>
      <c r="G165" s="81"/>
      <c r="H165" s="81"/>
      <c r="I165" s="81"/>
    </row>
    <row r="166" spans="4:9" ht="15" customHeight="1">
      <c r="D166" s="81"/>
      <c r="E166" s="81"/>
      <c r="F166" s="81"/>
      <c r="G166" s="81"/>
      <c r="H166" s="81"/>
      <c r="I166" s="81"/>
    </row>
    <row r="167" spans="4:9" ht="15" customHeight="1">
      <c r="D167" s="81"/>
      <c r="E167" s="81"/>
      <c r="F167" s="81"/>
      <c r="G167" s="81"/>
      <c r="H167" s="81"/>
      <c r="I167" s="81"/>
    </row>
    <row r="168" spans="4:9" ht="15" customHeight="1">
      <c r="D168" s="81"/>
      <c r="E168" s="81"/>
      <c r="F168" s="81"/>
      <c r="G168" s="81"/>
      <c r="H168" s="81"/>
      <c r="I168" s="81"/>
    </row>
    <row r="169" spans="4:9" ht="15" customHeight="1">
      <c r="D169" s="81"/>
      <c r="E169" s="81"/>
      <c r="F169" s="81"/>
      <c r="G169" s="81"/>
      <c r="H169" s="81"/>
      <c r="I169" s="81"/>
    </row>
    <row r="170" spans="4:9" ht="15" customHeight="1">
      <c r="D170" s="81"/>
      <c r="E170" s="81"/>
      <c r="F170" s="81"/>
      <c r="G170" s="81"/>
      <c r="H170" s="81"/>
      <c r="I170" s="81"/>
    </row>
    <row r="171" spans="4:9" ht="15" customHeight="1">
      <c r="D171" s="81"/>
      <c r="E171" s="81"/>
      <c r="F171" s="81"/>
      <c r="G171" s="81"/>
      <c r="H171" s="81"/>
      <c r="I171" s="81"/>
    </row>
    <row r="172" spans="4:9" ht="15" customHeight="1">
      <c r="D172" s="81"/>
      <c r="E172" s="81"/>
      <c r="F172" s="81"/>
      <c r="G172" s="81"/>
      <c r="H172" s="81"/>
      <c r="I172" s="81"/>
    </row>
    <row r="173" spans="4:9" ht="15" customHeight="1">
      <c r="D173" s="81"/>
      <c r="E173" s="81"/>
      <c r="F173" s="81"/>
      <c r="G173" s="81"/>
      <c r="H173" s="81"/>
      <c r="I173" s="81"/>
    </row>
    <row r="174" spans="4:9" ht="15" customHeight="1">
      <c r="D174" s="81"/>
      <c r="E174" s="81"/>
      <c r="F174" s="81"/>
      <c r="G174" s="81"/>
      <c r="H174" s="81"/>
      <c r="I174" s="81"/>
    </row>
    <row r="175" spans="4:9" ht="15" customHeight="1">
      <c r="D175" s="81"/>
      <c r="E175" s="81"/>
      <c r="F175" s="81"/>
      <c r="G175" s="81"/>
      <c r="H175" s="81"/>
      <c r="I175" s="81"/>
    </row>
    <row r="176" spans="4:9" ht="15" customHeight="1">
      <c r="D176" s="81"/>
      <c r="E176" s="81"/>
      <c r="F176" s="81"/>
      <c r="G176" s="81"/>
      <c r="H176" s="81"/>
      <c r="I176" s="81"/>
    </row>
    <row r="177" spans="4:9" ht="15" customHeight="1">
      <c r="D177" s="81"/>
      <c r="E177" s="81"/>
      <c r="F177" s="81"/>
      <c r="G177" s="81"/>
      <c r="H177" s="81"/>
      <c r="I177" s="81"/>
    </row>
    <row r="178" spans="4:9" ht="15" customHeight="1">
      <c r="D178" s="81"/>
      <c r="E178" s="81"/>
      <c r="F178" s="81"/>
      <c r="G178" s="81"/>
      <c r="H178" s="81"/>
      <c r="I178" s="81"/>
    </row>
    <row r="179" spans="4:9" ht="15" customHeight="1">
      <c r="D179" s="81"/>
      <c r="E179" s="81"/>
      <c r="F179" s="81"/>
      <c r="G179" s="81"/>
      <c r="H179" s="81"/>
      <c r="I179" s="81"/>
    </row>
    <row r="180" spans="4:9" ht="15" customHeight="1">
      <c r="D180" s="81"/>
      <c r="E180" s="81"/>
      <c r="F180" s="81"/>
      <c r="G180" s="81"/>
      <c r="H180" s="81"/>
      <c r="I180" s="81"/>
    </row>
    <row r="181" spans="4:9" ht="15" customHeight="1">
      <c r="D181" s="81"/>
      <c r="E181" s="81"/>
      <c r="F181" s="81"/>
      <c r="G181" s="81"/>
      <c r="H181" s="81"/>
      <c r="I181" s="81"/>
    </row>
    <row r="182" spans="4:9" ht="15" customHeight="1">
      <c r="D182" s="81"/>
      <c r="E182" s="81"/>
      <c r="F182" s="81"/>
      <c r="G182" s="81"/>
      <c r="H182" s="81"/>
      <c r="I182" s="81"/>
    </row>
    <row r="183" spans="4:9" ht="15" customHeight="1">
      <c r="D183" s="81"/>
      <c r="E183" s="81"/>
      <c r="F183" s="81"/>
      <c r="G183" s="81"/>
      <c r="H183" s="81"/>
      <c r="I183" s="81"/>
    </row>
    <row r="184" spans="4:9" ht="15" customHeight="1">
      <c r="D184" s="81"/>
      <c r="E184" s="81"/>
      <c r="F184" s="81"/>
      <c r="G184" s="81"/>
      <c r="H184" s="81"/>
      <c r="I184" s="81"/>
    </row>
    <row r="185" spans="4:9" ht="15" customHeight="1">
      <c r="D185" s="81"/>
      <c r="E185" s="81"/>
      <c r="F185" s="81"/>
      <c r="G185" s="81"/>
      <c r="H185" s="81"/>
      <c r="I185" s="81"/>
    </row>
    <row r="186" spans="4:9" ht="15" customHeight="1">
      <c r="D186" s="81"/>
      <c r="E186" s="81"/>
      <c r="F186" s="81"/>
      <c r="G186" s="81"/>
      <c r="H186" s="81"/>
      <c r="I186" s="81"/>
    </row>
    <row r="187" spans="4:9" ht="15" customHeight="1">
      <c r="D187" s="81"/>
      <c r="E187" s="81"/>
      <c r="F187" s="81"/>
      <c r="G187" s="81"/>
      <c r="H187" s="81"/>
      <c r="I187" s="81"/>
    </row>
    <row r="188" spans="4:9" ht="15" customHeight="1">
      <c r="D188" s="81"/>
      <c r="E188" s="81"/>
      <c r="F188" s="81"/>
      <c r="G188" s="81"/>
      <c r="H188" s="81"/>
      <c r="I188" s="81"/>
    </row>
    <row r="189" spans="4:9" ht="15" customHeight="1">
      <c r="D189" s="81"/>
      <c r="E189" s="81"/>
      <c r="F189" s="81"/>
      <c r="G189" s="81"/>
      <c r="H189" s="81"/>
      <c r="I189" s="81"/>
    </row>
    <row r="190" spans="4:9" ht="15" customHeight="1">
      <c r="D190" s="81"/>
      <c r="E190" s="81"/>
      <c r="F190" s="81"/>
      <c r="G190" s="81"/>
      <c r="H190" s="81"/>
      <c r="I190" s="81"/>
    </row>
    <row r="191" spans="4:9" ht="15" customHeight="1">
      <c r="D191" s="81"/>
      <c r="E191" s="81"/>
      <c r="F191" s="81"/>
      <c r="G191" s="81"/>
      <c r="H191" s="81"/>
      <c r="I191" s="81"/>
    </row>
    <row r="192" spans="4:9" ht="15" customHeight="1">
      <c r="D192" s="81"/>
      <c r="E192" s="81"/>
      <c r="F192" s="81"/>
      <c r="G192" s="81"/>
      <c r="H192" s="81"/>
      <c r="I192" s="81"/>
    </row>
    <row r="193" spans="4:9" ht="15" customHeight="1">
      <c r="D193" s="81"/>
      <c r="E193" s="81"/>
      <c r="F193" s="81"/>
      <c r="G193" s="81"/>
      <c r="H193" s="81"/>
      <c r="I193" s="81"/>
    </row>
    <row r="194" spans="4:9" ht="15" customHeight="1">
      <c r="D194" s="81"/>
      <c r="E194" s="81"/>
      <c r="F194" s="81"/>
      <c r="G194" s="81"/>
      <c r="H194" s="81"/>
      <c r="I194" s="81"/>
    </row>
    <row r="195" spans="2:9" ht="15" customHeight="1">
      <c r="B195" s="87"/>
      <c r="D195" s="81"/>
      <c r="E195" s="81"/>
      <c r="F195" s="81"/>
      <c r="G195" s="81"/>
      <c r="H195" s="81"/>
      <c r="I195" s="81"/>
    </row>
    <row r="196" spans="2:9" ht="15" customHeight="1">
      <c r="B196" s="87"/>
      <c r="D196" s="81"/>
      <c r="E196" s="81"/>
      <c r="F196" s="81"/>
      <c r="G196" s="81"/>
      <c r="H196" s="81"/>
      <c r="I196" s="81"/>
    </row>
    <row r="197" spans="2:9" ht="15" customHeight="1">
      <c r="B197" s="91"/>
      <c r="D197" s="81"/>
      <c r="E197" s="81"/>
      <c r="F197" s="81"/>
      <c r="G197" s="81"/>
      <c r="H197" s="81"/>
      <c r="I197" s="81"/>
    </row>
    <row r="198" spans="2:9" ht="15" customHeight="1">
      <c r="B198" s="91"/>
      <c r="D198" s="81"/>
      <c r="E198" s="81"/>
      <c r="F198" s="81"/>
      <c r="G198" s="81"/>
      <c r="H198" s="81"/>
      <c r="I198" s="81"/>
    </row>
    <row r="199" spans="2:9" ht="15" customHeight="1">
      <c r="B199" s="91"/>
      <c r="D199" s="81"/>
      <c r="E199" s="81"/>
      <c r="F199" s="81"/>
      <c r="G199" s="81"/>
      <c r="H199" s="81"/>
      <c r="I199" s="81"/>
    </row>
    <row r="200" spans="2:9" ht="15" customHeight="1">
      <c r="B200" s="91"/>
      <c r="D200" s="81"/>
      <c r="E200" s="81"/>
      <c r="F200" s="81"/>
      <c r="G200" s="81"/>
      <c r="H200" s="81"/>
      <c r="I200" s="81"/>
    </row>
    <row r="201" spans="2:9" ht="15" customHeight="1">
      <c r="B201" s="91"/>
      <c r="D201" s="81"/>
      <c r="E201" s="81"/>
      <c r="F201" s="81"/>
      <c r="G201" s="81"/>
      <c r="H201" s="81"/>
      <c r="I201" s="81"/>
    </row>
    <row r="202" spans="4:9" ht="15" customHeight="1">
      <c r="D202" s="81"/>
      <c r="E202" s="81"/>
      <c r="F202" s="81"/>
      <c r="G202" s="81"/>
      <c r="H202" s="81"/>
      <c r="I202" s="81"/>
    </row>
    <row r="203" spans="4:9" ht="15" customHeight="1">
      <c r="D203" s="81"/>
      <c r="E203" s="81"/>
      <c r="F203" s="81"/>
      <c r="G203" s="81"/>
      <c r="H203" s="81"/>
      <c r="I203" s="81"/>
    </row>
    <row r="204" spans="4:9" ht="15" customHeight="1">
      <c r="D204" s="81"/>
      <c r="E204" s="81"/>
      <c r="F204" s="81"/>
      <c r="G204" s="81"/>
      <c r="H204" s="81"/>
      <c r="I204" s="81"/>
    </row>
    <row r="205" spans="4:9" ht="15" customHeight="1">
      <c r="D205" s="81"/>
      <c r="E205" s="81"/>
      <c r="F205" s="81"/>
      <c r="G205" s="81"/>
      <c r="H205" s="81"/>
      <c r="I205" s="81"/>
    </row>
    <row r="206" spans="4:9" ht="15" customHeight="1">
      <c r="D206" s="81"/>
      <c r="E206" s="81"/>
      <c r="F206" s="81"/>
      <c r="G206" s="81"/>
      <c r="H206" s="81"/>
      <c r="I206" s="81"/>
    </row>
    <row r="207" spans="4:9" ht="15" customHeight="1">
      <c r="D207" s="81"/>
      <c r="E207" s="81"/>
      <c r="F207" s="81"/>
      <c r="G207" s="81"/>
      <c r="H207" s="81"/>
      <c r="I207" s="81"/>
    </row>
    <row r="208" spans="4:9" ht="15" customHeight="1">
      <c r="D208" s="81"/>
      <c r="E208" s="81"/>
      <c r="F208" s="81"/>
      <c r="G208" s="81"/>
      <c r="H208" s="81"/>
      <c r="I208" s="81"/>
    </row>
    <row r="209" spans="4:9" ht="15" customHeight="1">
      <c r="D209" s="81"/>
      <c r="E209" s="81"/>
      <c r="F209" s="81"/>
      <c r="G209" s="81"/>
      <c r="H209" s="81"/>
      <c r="I209" s="81"/>
    </row>
    <row r="210" spans="4:9" ht="15" customHeight="1">
      <c r="D210" s="81"/>
      <c r="E210" s="81"/>
      <c r="F210" s="81"/>
      <c r="G210" s="81"/>
      <c r="H210" s="81"/>
      <c r="I210" s="81"/>
    </row>
    <row r="211" spans="4:9" ht="15" customHeight="1">
      <c r="D211" s="81"/>
      <c r="E211" s="81"/>
      <c r="F211" s="81"/>
      <c r="G211" s="81"/>
      <c r="H211" s="81"/>
      <c r="I211" s="81"/>
    </row>
    <row r="212" spans="4:9" ht="15" customHeight="1">
      <c r="D212" s="81"/>
      <c r="E212" s="81"/>
      <c r="F212" s="81"/>
      <c r="G212" s="81"/>
      <c r="H212" s="81"/>
      <c r="I212" s="81"/>
    </row>
    <row r="213" spans="4:9" ht="15" customHeight="1">
      <c r="D213" s="81"/>
      <c r="E213" s="81"/>
      <c r="F213" s="81"/>
      <c r="G213" s="81"/>
      <c r="H213" s="81"/>
      <c r="I213" s="81"/>
    </row>
    <row r="214" spans="4:9" ht="15" customHeight="1">
      <c r="D214" s="81"/>
      <c r="E214" s="81"/>
      <c r="F214" s="81"/>
      <c r="G214" s="81"/>
      <c r="H214" s="81"/>
      <c r="I214" s="81"/>
    </row>
    <row r="215" spans="4:9" ht="15" customHeight="1">
      <c r="D215" s="81"/>
      <c r="E215" s="81"/>
      <c r="F215" s="81"/>
      <c r="G215" s="81"/>
      <c r="H215" s="81"/>
      <c r="I215" s="81"/>
    </row>
    <row r="216" spans="4:9" ht="15" customHeight="1">
      <c r="D216" s="81"/>
      <c r="E216" s="81"/>
      <c r="F216" s="81"/>
      <c r="G216" s="81"/>
      <c r="H216" s="81"/>
      <c r="I216" s="81"/>
    </row>
    <row r="217" spans="4:9" ht="15" customHeight="1">
      <c r="D217" s="81"/>
      <c r="E217" s="81"/>
      <c r="F217" s="81"/>
      <c r="G217" s="81"/>
      <c r="H217" s="81"/>
      <c r="I217" s="81"/>
    </row>
    <row r="218" spans="4:9" ht="15" customHeight="1">
      <c r="D218" s="81"/>
      <c r="E218" s="81"/>
      <c r="F218" s="81"/>
      <c r="G218" s="81"/>
      <c r="H218" s="81"/>
      <c r="I218" s="81"/>
    </row>
    <row r="219" spans="4:9" ht="15" customHeight="1">
      <c r="D219" s="81"/>
      <c r="E219" s="81"/>
      <c r="F219" s="81"/>
      <c r="G219" s="81"/>
      <c r="H219" s="81"/>
      <c r="I219" s="81"/>
    </row>
    <row r="220" spans="4:9" ht="15" customHeight="1">
      <c r="D220" s="81"/>
      <c r="E220" s="81"/>
      <c r="F220" s="81"/>
      <c r="G220" s="81"/>
      <c r="H220" s="81"/>
      <c r="I220" s="81"/>
    </row>
    <row r="221" spans="4:9" ht="15" customHeight="1">
      <c r="D221" s="81"/>
      <c r="E221" s="81"/>
      <c r="F221" s="81"/>
      <c r="G221" s="81"/>
      <c r="H221" s="81"/>
      <c r="I221" s="81"/>
    </row>
    <row r="222" spans="4:9" ht="15" customHeight="1">
      <c r="D222" s="81"/>
      <c r="E222" s="81"/>
      <c r="F222" s="81"/>
      <c r="G222" s="81"/>
      <c r="H222" s="81"/>
      <c r="I222" s="81"/>
    </row>
    <row r="223" spans="4:9" ht="15" customHeight="1">
      <c r="D223" s="81"/>
      <c r="E223" s="81"/>
      <c r="F223" s="81"/>
      <c r="G223" s="81"/>
      <c r="H223" s="81"/>
      <c r="I223" s="81"/>
    </row>
    <row r="224" spans="1:12" s="95" customFormat="1" ht="15" customHeight="1">
      <c r="A224" s="88"/>
      <c r="B224" s="91"/>
      <c r="C224" s="77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4:9" ht="15" customHeight="1">
      <c r="D225" s="81"/>
      <c r="E225" s="81"/>
      <c r="F225" s="81"/>
      <c r="G225" s="81"/>
      <c r="H225" s="81"/>
      <c r="I225" s="81"/>
    </row>
    <row r="226" spans="4:9" ht="15" customHeight="1">
      <c r="D226" s="81"/>
      <c r="E226" s="81"/>
      <c r="F226" s="81"/>
      <c r="G226" s="81"/>
      <c r="H226" s="81"/>
      <c r="I226" s="81"/>
    </row>
    <row r="227" spans="4:9" ht="15" customHeight="1">
      <c r="D227" s="81"/>
      <c r="E227" s="81"/>
      <c r="F227" s="81"/>
      <c r="G227" s="81"/>
      <c r="H227" s="81"/>
      <c r="I227" s="81"/>
    </row>
    <row r="228" spans="4:9" ht="15" customHeight="1">
      <c r="D228" s="81"/>
      <c r="E228" s="81"/>
      <c r="F228" s="81"/>
      <c r="G228" s="81"/>
      <c r="H228" s="81"/>
      <c r="I228" s="81"/>
    </row>
    <row r="229" spans="4:9" ht="15" customHeight="1">
      <c r="D229" s="81"/>
      <c r="E229" s="81"/>
      <c r="F229" s="81"/>
      <c r="G229" s="81"/>
      <c r="H229" s="81"/>
      <c r="I229" s="81"/>
    </row>
    <row r="230" spans="4:9" ht="15" customHeight="1">
      <c r="D230" s="81"/>
      <c r="E230" s="81"/>
      <c r="F230" s="81"/>
      <c r="G230" s="81"/>
      <c r="H230" s="81"/>
      <c r="I230" s="81"/>
    </row>
    <row r="231" spans="4:9" ht="15" customHeight="1">
      <c r="D231" s="81"/>
      <c r="E231" s="81"/>
      <c r="F231" s="81"/>
      <c r="G231" s="81"/>
      <c r="H231" s="81"/>
      <c r="I231" s="81"/>
    </row>
    <row r="232" spans="4:9" ht="15" customHeight="1">
      <c r="D232" s="81"/>
      <c r="E232" s="81"/>
      <c r="F232" s="81"/>
      <c r="G232" s="81"/>
      <c r="H232" s="81"/>
      <c r="I232" s="81"/>
    </row>
    <row r="233" spans="4:9" ht="15" customHeight="1">
      <c r="D233" s="81"/>
      <c r="E233" s="81"/>
      <c r="F233" s="81"/>
      <c r="G233" s="81"/>
      <c r="H233" s="81"/>
      <c r="I233" s="81"/>
    </row>
    <row r="234" spans="4:9" ht="15" customHeight="1">
      <c r="D234" s="81"/>
      <c r="E234" s="81"/>
      <c r="F234" s="81"/>
      <c r="G234" s="81"/>
      <c r="H234" s="81"/>
      <c r="I234" s="81"/>
    </row>
    <row r="235" spans="4:9" ht="15" customHeight="1">
      <c r="D235" s="81"/>
      <c r="E235" s="81"/>
      <c r="F235" s="81"/>
      <c r="G235" s="81"/>
      <c r="H235" s="81"/>
      <c r="I235" s="81"/>
    </row>
    <row r="236" spans="4:9" ht="15" customHeight="1">
      <c r="D236" s="81"/>
      <c r="E236" s="81"/>
      <c r="F236" s="81"/>
      <c r="G236" s="81"/>
      <c r="H236" s="81"/>
      <c r="I236" s="81"/>
    </row>
    <row r="237" spans="4:9" ht="15" customHeight="1">
      <c r="D237" s="81"/>
      <c r="E237" s="81"/>
      <c r="F237" s="81"/>
      <c r="G237" s="81"/>
      <c r="H237" s="81"/>
      <c r="I237" s="81"/>
    </row>
    <row r="238" spans="4:9" ht="15" customHeight="1">
      <c r="D238" s="81"/>
      <c r="E238" s="81"/>
      <c r="F238" s="81"/>
      <c r="G238" s="81"/>
      <c r="H238" s="81"/>
      <c r="I238" s="81"/>
    </row>
    <row r="239" spans="4:9" ht="15" customHeight="1">
      <c r="D239" s="81"/>
      <c r="E239" s="81"/>
      <c r="F239" s="81"/>
      <c r="G239" s="81"/>
      <c r="H239" s="81"/>
      <c r="I239" s="81"/>
    </row>
    <row r="240" spans="4:9" ht="15" customHeight="1">
      <c r="D240" s="81"/>
      <c r="E240" s="81"/>
      <c r="F240" s="81"/>
      <c r="G240" s="81"/>
      <c r="H240" s="81"/>
      <c r="I240" s="81"/>
    </row>
    <row r="241" spans="4:9" ht="15" customHeight="1">
      <c r="D241" s="81"/>
      <c r="E241" s="81"/>
      <c r="F241" s="81"/>
      <c r="G241" s="81"/>
      <c r="H241" s="81"/>
      <c r="I241" s="81"/>
    </row>
    <row r="242" spans="4:9" ht="15" customHeight="1">
      <c r="D242" s="81"/>
      <c r="E242" s="81"/>
      <c r="F242" s="81"/>
      <c r="G242" s="81"/>
      <c r="H242" s="81"/>
      <c r="I242" s="81"/>
    </row>
    <row r="243" spans="4:9" ht="15" customHeight="1">
      <c r="D243" s="81"/>
      <c r="E243" s="81"/>
      <c r="F243" s="81"/>
      <c r="G243" s="81"/>
      <c r="H243" s="81"/>
      <c r="I243" s="81"/>
    </row>
    <row r="244" spans="4:9" ht="15" customHeight="1">
      <c r="D244" s="81"/>
      <c r="E244" s="81"/>
      <c r="F244" s="81"/>
      <c r="G244" s="81"/>
      <c r="H244" s="81"/>
      <c r="I244" s="81"/>
    </row>
    <row r="245" spans="4:9" ht="15" customHeight="1">
      <c r="D245" s="81"/>
      <c r="E245" s="81"/>
      <c r="F245" s="81"/>
      <c r="G245" s="81"/>
      <c r="H245" s="81"/>
      <c r="I245" s="81"/>
    </row>
    <row r="246" spans="4:9" ht="15" customHeight="1">
      <c r="D246" s="81"/>
      <c r="E246" s="81"/>
      <c r="F246" s="81"/>
      <c r="G246" s="81"/>
      <c r="H246" s="81"/>
      <c r="I246" s="81"/>
    </row>
    <row r="247" spans="4:9" ht="15" customHeight="1">
      <c r="D247" s="81"/>
      <c r="E247" s="81"/>
      <c r="F247" s="81"/>
      <c r="G247" s="81"/>
      <c r="H247" s="81"/>
      <c r="I247" s="81"/>
    </row>
    <row r="248" spans="4:9" ht="15" customHeight="1">
      <c r="D248" s="81"/>
      <c r="E248" s="81"/>
      <c r="F248" s="81"/>
      <c r="G248" s="81"/>
      <c r="H248" s="81"/>
      <c r="I248" s="81"/>
    </row>
    <row r="249" spans="4:9" ht="15" customHeight="1">
      <c r="D249" s="81"/>
      <c r="E249" s="81"/>
      <c r="F249" s="81"/>
      <c r="G249" s="81"/>
      <c r="H249" s="81"/>
      <c r="I249" s="81"/>
    </row>
    <row r="250" spans="4:9" ht="15" customHeight="1">
      <c r="D250" s="81"/>
      <c r="E250" s="81"/>
      <c r="F250" s="81"/>
      <c r="G250" s="81"/>
      <c r="H250" s="81"/>
      <c r="I250" s="81"/>
    </row>
    <row r="251" spans="4:9" ht="15" customHeight="1">
      <c r="D251" s="81"/>
      <c r="E251" s="81"/>
      <c r="F251" s="81"/>
      <c r="G251" s="81"/>
      <c r="H251" s="81"/>
      <c r="I251" s="81"/>
    </row>
    <row r="252" spans="4:9" ht="15" customHeight="1">
      <c r="D252" s="81"/>
      <c r="E252" s="81"/>
      <c r="F252" s="81"/>
      <c r="G252" s="81"/>
      <c r="H252" s="81"/>
      <c r="I252" s="81"/>
    </row>
    <row r="253" spans="4:9" ht="15" customHeight="1">
      <c r="D253" s="81"/>
      <c r="E253" s="81"/>
      <c r="F253" s="81"/>
      <c r="G253" s="81"/>
      <c r="H253" s="81"/>
      <c r="I253" s="81"/>
    </row>
    <row r="254" spans="4:9" ht="15" customHeight="1">
      <c r="D254" s="81"/>
      <c r="E254" s="81"/>
      <c r="F254" s="81"/>
      <c r="G254" s="81"/>
      <c r="H254" s="81"/>
      <c r="I254" s="81"/>
    </row>
    <row r="255" spans="4:9" ht="15" customHeight="1">
      <c r="D255" s="81"/>
      <c r="E255" s="81"/>
      <c r="F255" s="81"/>
      <c r="G255" s="81"/>
      <c r="H255" s="81"/>
      <c r="I255" s="81"/>
    </row>
    <row r="257" spans="4:9" ht="15" customHeight="1">
      <c r="D257" s="81"/>
      <c r="E257" s="81"/>
      <c r="F257" s="81"/>
      <c r="G257" s="81"/>
      <c r="H257" s="81"/>
      <c r="I257" s="81"/>
    </row>
    <row r="258" spans="4:9" ht="15" customHeight="1">
      <c r="D258" s="81"/>
      <c r="E258" s="81"/>
      <c r="F258" s="81"/>
      <c r="G258" s="81"/>
      <c r="H258" s="81"/>
      <c r="I258" s="81"/>
    </row>
    <row r="259" spans="4:9" ht="15" customHeight="1">
      <c r="D259" s="81"/>
      <c r="E259" s="81"/>
      <c r="F259" s="81"/>
      <c r="G259" s="81"/>
      <c r="H259" s="81"/>
      <c r="I259" s="81"/>
    </row>
    <row r="260" spans="4:9" ht="15" customHeight="1">
      <c r="D260" s="81"/>
      <c r="E260" s="81"/>
      <c r="F260" s="81"/>
      <c r="G260" s="81"/>
      <c r="H260" s="81"/>
      <c r="I260" s="81"/>
    </row>
    <row r="261" spans="4:9" ht="15" customHeight="1">
      <c r="D261" s="81"/>
      <c r="E261" s="81"/>
      <c r="F261" s="81"/>
      <c r="G261" s="81"/>
      <c r="H261" s="81"/>
      <c r="I261" s="81"/>
    </row>
    <row r="262" spans="4:9" ht="15" customHeight="1">
      <c r="D262" s="81"/>
      <c r="E262" s="81"/>
      <c r="F262" s="81"/>
      <c r="G262" s="81"/>
      <c r="H262" s="81"/>
      <c r="I262" s="81"/>
    </row>
    <row r="263" spans="4:9" ht="15" customHeight="1">
      <c r="D263" s="81"/>
      <c r="E263" s="81"/>
      <c r="F263" s="81"/>
      <c r="G263" s="81"/>
      <c r="H263" s="81"/>
      <c r="I263" s="81"/>
    </row>
    <row r="264" spans="4:9" ht="15" customHeight="1">
      <c r="D264" s="81"/>
      <c r="E264" s="81"/>
      <c r="F264" s="81"/>
      <c r="G264" s="81"/>
      <c r="H264" s="81"/>
      <c r="I264" s="81"/>
    </row>
    <row r="265" spans="4:9" ht="15" customHeight="1">
      <c r="D265" s="81"/>
      <c r="E265" s="81"/>
      <c r="F265" s="81"/>
      <c r="G265" s="81"/>
      <c r="H265" s="81"/>
      <c r="I265" s="81"/>
    </row>
    <row r="266" spans="1:12" s="95" customFormat="1" ht="15" customHeight="1">
      <c r="A266" s="88"/>
      <c r="B266" s="88"/>
      <c r="C266" s="77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4:9" ht="15" customHeight="1">
      <c r="D267" s="81"/>
      <c r="E267" s="81"/>
      <c r="F267" s="81"/>
      <c r="G267" s="81"/>
      <c r="H267" s="81"/>
      <c r="I267" s="81"/>
    </row>
    <row r="268" spans="4:9" ht="15" customHeight="1">
      <c r="D268" s="81"/>
      <c r="E268" s="81"/>
      <c r="F268" s="81"/>
      <c r="G268" s="81"/>
      <c r="H268" s="81"/>
      <c r="I268" s="81"/>
    </row>
    <row r="269" spans="4:9" ht="15" customHeight="1">
      <c r="D269" s="81"/>
      <c r="E269" s="81"/>
      <c r="F269" s="81"/>
      <c r="G269" s="81"/>
      <c r="H269" s="81"/>
      <c r="I269" s="81"/>
    </row>
    <row r="270" spans="4:9" ht="15" customHeight="1">
      <c r="D270" s="81"/>
      <c r="E270" s="81"/>
      <c r="F270" s="81"/>
      <c r="G270" s="81"/>
      <c r="H270" s="81"/>
      <c r="I270" s="81"/>
    </row>
    <row r="271" spans="4:9" ht="15" customHeight="1">
      <c r="D271" s="81"/>
      <c r="E271" s="81"/>
      <c r="F271" s="81"/>
      <c r="G271" s="81"/>
      <c r="H271" s="81"/>
      <c r="I271" s="81"/>
    </row>
    <row r="272" spans="4:9" ht="15" customHeight="1">
      <c r="D272" s="81"/>
      <c r="E272" s="81"/>
      <c r="F272" s="81"/>
      <c r="G272" s="81"/>
      <c r="H272" s="81"/>
      <c r="I272" s="81"/>
    </row>
    <row r="273" spans="4:9" ht="15" customHeight="1">
      <c r="D273" s="81"/>
      <c r="E273" s="81"/>
      <c r="F273" s="81"/>
      <c r="G273" s="81"/>
      <c r="H273" s="81"/>
      <c r="I273" s="81"/>
    </row>
    <row r="274" spans="4:9" ht="15" customHeight="1">
      <c r="D274" s="81"/>
      <c r="E274" s="81"/>
      <c r="F274" s="81"/>
      <c r="G274" s="81"/>
      <c r="H274" s="81"/>
      <c r="I274" s="81"/>
    </row>
    <row r="275" spans="4:9" ht="15" customHeight="1">
      <c r="D275" s="81"/>
      <c r="E275" s="81"/>
      <c r="F275" s="81"/>
      <c r="G275" s="81"/>
      <c r="H275" s="81"/>
      <c r="I275" s="81"/>
    </row>
    <row r="276" spans="4:9" ht="15" customHeight="1">
      <c r="D276" s="81"/>
      <c r="E276" s="81"/>
      <c r="F276" s="81"/>
      <c r="G276" s="81"/>
      <c r="H276" s="81"/>
      <c r="I276" s="81"/>
    </row>
    <row r="277" spans="4:9" ht="15" customHeight="1">
      <c r="D277" s="81"/>
      <c r="E277" s="81"/>
      <c r="F277" s="81"/>
      <c r="G277" s="81"/>
      <c r="H277" s="81"/>
      <c r="I277" s="81"/>
    </row>
    <row r="278" spans="4:9" ht="15" customHeight="1">
      <c r="D278" s="81"/>
      <c r="E278" s="81"/>
      <c r="F278" s="81"/>
      <c r="G278" s="81"/>
      <c r="H278" s="81"/>
      <c r="I278" s="81"/>
    </row>
    <row r="279" spans="4:9" ht="15" customHeight="1">
      <c r="D279" s="81"/>
      <c r="E279" s="81"/>
      <c r="F279" s="81"/>
      <c r="G279" s="81"/>
      <c r="H279" s="81"/>
      <c r="I279" s="81"/>
    </row>
    <row r="280" spans="4:9" ht="15" customHeight="1">
      <c r="D280" s="81"/>
      <c r="E280" s="81"/>
      <c r="F280" s="81"/>
      <c r="G280" s="81"/>
      <c r="H280" s="81"/>
      <c r="I280" s="81"/>
    </row>
    <row r="281" spans="4:9" ht="15" customHeight="1">
      <c r="D281" s="81"/>
      <c r="E281" s="81"/>
      <c r="F281" s="81"/>
      <c r="G281" s="81"/>
      <c r="H281" s="81"/>
      <c r="I281" s="81"/>
    </row>
    <row r="282" spans="4:9" ht="15" customHeight="1">
      <c r="D282" s="81"/>
      <c r="E282" s="81"/>
      <c r="F282" s="81"/>
      <c r="G282" s="81"/>
      <c r="H282" s="81"/>
      <c r="I282" s="81"/>
    </row>
    <row r="283" spans="4:9" ht="15" customHeight="1">
      <c r="D283" s="81"/>
      <c r="E283" s="81"/>
      <c r="F283" s="81"/>
      <c r="G283" s="81"/>
      <c r="H283" s="81"/>
      <c r="I283" s="81"/>
    </row>
    <row r="284" spans="4:9" ht="15" customHeight="1">
      <c r="D284" s="81"/>
      <c r="E284" s="81"/>
      <c r="F284" s="81"/>
      <c r="G284" s="81"/>
      <c r="H284" s="81"/>
      <c r="I284" s="81"/>
    </row>
    <row r="285" spans="4:9" ht="15" customHeight="1">
      <c r="D285" s="81"/>
      <c r="E285" s="81"/>
      <c r="F285" s="81"/>
      <c r="G285" s="81"/>
      <c r="H285" s="81"/>
      <c r="I285" s="81"/>
    </row>
    <row r="286" spans="4:9" ht="15" customHeight="1">
      <c r="D286" s="81"/>
      <c r="E286" s="81"/>
      <c r="F286" s="81"/>
      <c r="G286" s="81"/>
      <c r="H286" s="81"/>
      <c r="I286" s="81"/>
    </row>
    <row r="287" spans="4:9" ht="15" customHeight="1">
      <c r="D287" s="81"/>
      <c r="E287" s="81"/>
      <c r="F287" s="81"/>
      <c r="G287" s="81"/>
      <c r="H287" s="81"/>
      <c r="I287" s="81"/>
    </row>
    <row r="288" spans="4:9" ht="15" customHeight="1">
      <c r="D288" s="81"/>
      <c r="E288" s="81"/>
      <c r="F288" s="81"/>
      <c r="G288" s="81"/>
      <c r="H288" s="81"/>
      <c r="I288" s="81"/>
    </row>
    <row r="289" spans="4:9" ht="15" customHeight="1">
      <c r="D289" s="81"/>
      <c r="E289" s="81"/>
      <c r="F289" s="81"/>
      <c r="G289" s="81"/>
      <c r="H289" s="81"/>
      <c r="I289" s="81"/>
    </row>
    <row r="290" spans="4:9" ht="15" customHeight="1">
      <c r="D290" s="81"/>
      <c r="E290" s="81"/>
      <c r="F290" s="81"/>
      <c r="G290" s="81"/>
      <c r="H290" s="81"/>
      <c r="I290" s="81"/>
    </row>
    <row r="291" spans="4:9" ht="15" customHeight="1">
      <c r="D291" s="81"/>
      <c r="E291" s="81"/>
      <c r="F291" s="81"/>
      <c r="G291" s="81"/>
      <c r="H291" s="81"/>
      <c r="I291" s="81"/>
    </row>
    <row r="292" spans="4:9" ht="15" customHeight="1">
      <c r="D292" s="81"/>
      <c r="E292" s="81"/>
      <c r="F292" s="81"/>
      <c r="G292" s="81"/>
      <c r="H292" s="81"/>
      <c r="I292" s="81"/>
    </row>
    <row r="293" spans="4:9" ht="15" customHeight="1">
      <c r="D293" s="81"/>
      <c r="E293" s="81"/>
      <c r="F293" s="81"/>
      <c r="G293" s="81"/>
      <c r="H293" s="81"/>
      <c r="I293" s="81"/>
    </row>
    <row r="294" spans="4:9" ht="15" customHeight="1">
      <c r="D294" s="81"/>
      <c r="E294" s="81"/>
      <c r="F294" s="81"/>
      <c r="G294" s="81"/>
      <c r="H294" s="81"/>
      <c r="I294" s="81"/>
    </row>
    <row r="295" spans="4:9" ht="15" customHeight="1">
      <c r="D295" s="81"/>
      <c r="E295" s="81"/>
      <c r="F295" s="81"/>
      <c r="G295" s="81"/>
      <c r="H295" s="81"/>
      <c r="I295" s="81"/>
    </row>
    <row r="296" spans="4:9" ht="15" customHeight="1">
      <c r="D296" s="81"/>
      <c r="E296" s="81"/>
      <c r="F296" s="81"/>
      <c r="G296" s="81"/>
      <c r="H296" s="81"/>
      <c r="I296" s="81"/>
    </row>
    <row r="297" spans="4:9" ht="15" customHeight="1">
      <c r="D297" s="81"/>
      <c r="E297" s="81"/>
      <c r="F297" s="81"/>
      <c r="G297" s="81"/>
      <c r="H297" s="81"/>
      <c r="I297" s="81"/>
    </row>
    <row r="298" spans="4:9" ht="15" customHeight="1">
      <c r="D298" s="81"/>
      <c r="E298" s="81"/>
      <c r="F298" s="81"/>
      <c r="G298" s="81"/>
      <c r="H298" s="81"/>
      <c r="I298" s="81"/>
    </row>
    <row r="299" spans="4:9" ht="15" customHeight="1">
      <c r="D299" s="81"/>
      <c r="E299" s="81"/>
      <c r="F299" s="81"/>
      <c r="G299" s="81"/>
      <c r="H299" s="81"/>
      <c r="I299" s="81"/>
    </row>
    <row r="300" spans="4:9" ht="15" customHeight="1">
      <c r="D300" s="81"/>
      <c r="E300" s="81"/>
      <c r="F300" s="81"/>
      <c r="G300" s="81"/>
      <c r="H300" s="81"/>
      <c r="I300" s="81"/>
    </row>
    <row r="301" spans="4:9" ht="15" customHeight="1">
      <c r="D301" s="81"/>
      <c r="E301" s="81"/>
      <c r="F301" s="81"/>
      <c r="G301" s="81"/>
      <c r="H301" s="81"/>
      <c r="I301" s="81"/>
    </row>
    <row r="302" spans="4:9" ht="15" customHeight="1">
      <c r="D302" s="81"/>
      <c r="E302" s="81"/>
      <c r="F302" s="81"/>
      <c r="G302" s="81"/>
      <c r="H302" s="81"/>
      <c r="I302" s="81"/>
    </row>
    <row r="303" spans="4:9" ht="15" customHeight="1">
      <c r="D303" s="81"/>
      <c r="E303" s="81"/>
      <c r="F303" s="81"/>
      <c r="G303" s="81"/>
      <c r="H303" s="81"/>
      <c r="I303" s="81"/>
    </row>
    <row r="304" spans="4:9" ht="15" customHeight="1">
      <c r="D304" s="81"/>
      <c r="E304" s="81"/>
      <c r="F304" s="81"/>
      <c r="G304" s="81"/>
      <c r="H304" s="81"/>
      <c r="I304" s="81"/>
    </row>
    <row r="305" spans="4:9" ht="15" customHeight="1">
      <c r="D305" s="81"/>
      <c r="E305" s="81"/>
      <c r="F305" s="81"/>
      <c r="G305" s="81"/>
      <c r="H305" s="81"/>
      <c r="I305" s="81"/>
    </row>
    <row r="306" spans="4:9" ht="15" customHeight="1">
      <c r="D306" s="81"/>
      <c r="E306" s="81"/>
      <c r="F306" s="81"/>
      <c r="G306" s="81"/>
      <c r="H306" s="81"/>
      <c r="I306" s="81"/>
    </row>
    <row r="307" spans="4:9" ht="15" customHeight="1">
      <c r="D307" s="81"/>
      <c r="E307" s="81"/>
      <c r="F307" s="81"/>
      <c r="G307" s="81"/>
      <c r="H307" s="81"/>
      <c r="I307" s="81"/>
    </row>
    <row r="308" spans="4:9" ht="15" customHeight="1">
      <c r="D308" s="81"/>
      <c r="E308" s="81"/>
      <c r="F308" s="81"/>
      <c r="G308" s="81"/>
      <c r="H308" s="81"/>
      <c r="I308" s="81"/>
    </row>
    <row r="309" spans="4:9" ht="15" customHeight="1">
      <c r="D309" s="81"/>
      <c r="E309" s="81"/>
      <c r="F309" s="81"/>
      <c r="G309" s="81"/>
      <c r="H309" s="81"/>
      <c r="I309" s="81"/>
    </row>
    <row r="310" spans="4:9" ht="15" customHeight="1">
      <c r="D310" s="81"/>
      <c r="E310" s="81"/>
      <c r="F310" s="81"/>
      <c r="G310" s="81"/>
      <c r="H310" s="81"/>
      <c r="I310" s="81"/>
    </row>
    <row r="311" spans="1:12" s="95" customFormat="1" ht="15" customHeight="1">
      <c r="A311" s="88"/>
      <c r="B311" s="88"/>
      <c r="C311" s="77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4:9" ht="15" customHeight="1">
      <c r="D312" s="81"/>
      <c r="E312" s="81"/>
      <c r="F312" s="81"/>
      <c r="G312" s="81"/>
      <c r="H312" s="81"/>
      <c r="I312" s="81"/>
    </row>
    <row r="313" spans="4:9" ht="15" customHeight="1">
      <c r="D313" s="81"/>
      <c r="E313" s="81"/>
      <c r="F313" s="81"/>
      <c r="G313" s="81"/>
      <c r="H313" s="81"/>
      <c r="I313" s="81"/>
    </row>
    <row r="314" spans="4:9" ht="15" customHeight="1">
      <c r="D314" s="81"/>
      <c r="E314" s="81"/>
      <c r="F314" s="81"/>
      <c r="G314" s="81"/>
      <c r="H314" s="81"/>
      <c r="I314" s="81"/>
    </row>
    <row r="315" spans="4:9" ht="15" customHeight="1">
      <c r="D315" s="81"/>
      <c r="E315" s="81"/>
      <c r="F315" s="81"/>
      <c r="G315" s="81"/>
      <c r="H315" s="81"/>
      <c r="I315" s="81"/>
    </row>
    <row r="316" spans="4:9" ht="15" customHeight="1">
      <c r="D316" s="81"/>
      <c r="E316" s="81"/>
      <c r="F316" s="81"/>
      <c r="G316" s="81"/>
      <c r="H316" s="81"/>
      <c r="I316" s="81"/>
    </row>
    <row r="317" spans="4:9" ht="15" customHeight="1">
      <c r="D317" s="81"/>
      <c r="E317" s="81"/>
      <c r="F317" s="81"/>
      <c r="G317" s="81"/>
      <c r="H317" s="81"/>
      <c r="I317" s="81"/>
    </row>
    <row r="318" spans="4:9" ht="15" customHeight="1">
      <c r="D318" s="81"/>
      <c r="E318" s="81"/>
      <c r="F318" s="81"/>
      <c r="G318" s="81"/>
      <c r="H318" s="81"/>
      <c r="I318" s="81"/>
    </row>
    <row r="319" spans="4:9" ht="15" customHeight="1">
      <c r="D319" s="81"/>
      <c r="E319" s="81"/>
      <c r="F319" s="81"/>
      <c r="G319" s="81"/>
      <c r="H319" s="81"/>
      <c r="I319" s="81"/>
    </row>
    <row r="320" spans="4:9" ht="15" customHeight="1">
      <c r="D320" s="81"/>
      <c r="E320" s="81"/>
      <c r="F320" s="81"/>
      <c r="G320" s="81"/>
      <c r="H320" s="81"/>
      <c r="I320" s="81"/>
    </row>
    <row r="321" spans="4:9" ht="15" customHeight="1">
      <c r="D321" s="81"/>
      <c r="E321" s="81"/>
      <c r="F321" s="81"/>
      <c r="G321" s="81"/>
      <c r="H321" s="81"/>
      <c r="I321" s="81"/>
    </row>
    <row r="322" spans="4:9" ht="15" customHeight="1">
      <c r="D322" s="81"/>
      <c r="E322" s="81"/>
      <c r="F322" s="81"/>
      <c r="G322" s="81"/>
      <c r="H322" s="81"/>
      <c r="I322" s="81"/>
    </row>
    <row r="323" spans="4:9" ht="15" customHeight="1">
      <c r="D323" s="81"/>
      <c r="E323" s="81"/>
      <c r="F323" s="81"/>
      <c r="G323" s="81"/>
      <c r="H323" s="81"/>
      <c r="I323" s="81"/>
    </row>
    <row r="324" spans="4:9" ht="15" customHeight="1">
      <c r="D324" s="81"/>
      <c r="E324" s="81"/>
      <c r="F324" s="81"/>
      <c r="G324" s="81"/>
      <c r="H324" s="81"/>
      <c r="I324" s="81"/>
    </row>
    <row r="325" spans="4:9" ht="15" customHeight="1">
      <c r="D325" s="81"/>
      <c r="E325" s="81"/>
      <c r="F325" s="81"/>
      <c r="G325" s="81"/>
      <c r="H325" s="81"/>
      <c r="I325" s="81"/>
    </row>
    <row r="326" spans="4:9" ht="15" customHeight="1">
      <c r="D326" s="81"/>
      <c r="E326" s="81"/>
      <c r="F326" s="81"/>
      <c r="G326" s="81"/>
      <c r="H326" s="81"/>
      <c r="I326" s="81"/>
    </row>
    <row r="327" spans="4:9" ht="15" customHeight="1">
      <c r="D327" s="81"/>
      <c r="E327" s="81"/>
      <c r="F327" s="81"/>
      <c r="G327" s="81"/>
      <c r="H327" s="81"/>
      <c r="I327" s="81"/>
    </row>
    <row r="328" spans="4:9" ht="15" customHeight="1">
      <c r="D328" s="81"/>
      <c r="E328" s="81"/>
      <c r="F328" s="81"/>
      <c r="G328" s="81"/>
      <c r="H328" s="81"/>
      <c r="I328" s="81"/>
    </row>
    <row r="329" spans="4:9" ht="15" customHeight="1">
      <c r="D329" s="81"/>
      <c r="E329" s="81"/>
      <c r="F329" s="81"/>
      <c r="G329" s="81"/>
      <c r="H329" s="81"/>
      <c r="I329" s="81"/>
    </row>
    <row r="330" spans="4:9" ht="15" customHeight="1">
      <c r="D330" s="81"/>
      <c r="E330" s="81"/>
      <c r="F330" s="81"/>
      <c r="G330" s="81"/>
      <c r="H330" s="81"/>
      <c r="I330" s="81"/>
    </row>
    <row r="331" spans="4:9" ht="15" customHeight="1">
      <c r="D331" s="81"/>
      <c r="E331" s="81"/>
      <c r="F331" s="81"/>
      <c r="G331" s="81"/>
      <c r="H331" s="81"/>
      <c r="I331" s="81"/>
    </row>
    <row r="332" spans="4:9" ht="15" customHeight="1">
      <c r="D332" s="81"/>
      <c r="E332" s="81"/>
      <c r="F332" s="81"/>
      <c r="G332" s="81"/>
      <c r="H332" s="81"/>
      <c r="I332" s="81"/>
    </row>
    <row r="333" spans="4:9" ht="15" customHeight="1">
      <c r="D333" s="81"/>
      <c r="E333" s="81"/>
      <c r="F333" s="81"/>
      <c r="G333" s="81"/>
      <c r="H333" s="81"/>
      <c r="I333" s="81"/>
    </row>
    <row r="334" spans="4:9" ht="15" customHeight="1">
      <c r="D334" s="81"/>
      <c r="E334" s="81"/>
      <c r="F334" s="81"/>
      <c r="G334" s="81"/>
      <c r="H334" s="81"/>
      <c r="I334" s="81"/>
    </row>
    <row r="335" spans="4:9" ht="15" customHeight="1">
      <c r="D335" s="81"/>
      <c r="E335" s="81"/>
      <c r="F335" s="81"/>
      <c r="G335" s="81"/>
      <c r="H335" s="81"/>
      <c r="I335" s="81"/>
    </row>
    <row r="336" spans="4:9" ht="15" customHeight="1">
      <c r="D336" s="81"/>
      <c r="E336" s="81"/>
      <c r="F336" s="81"/>
      <c r="G336" s="81"/>
      <c r="H336" s="81"/>
      <c r="I336" s="81"/>
    </row>
    <row r="337" spans="4:9" ht="15" customHeight="1">
      <c r="D337" s="81"/>
      <c r="E337" s="81"/>
      <c r="F337" s="81"/>
      <c r="G337" s="81"/>
      <c r="H337" s="81"/>
      <c r="I337" s="81"/>
    </row>
    <row r="338" spans="4:9" ht="15" customHeight="1">
      <c r="D338" s="81"/>
      <c r="E338" s="81"/>
      <c r="F338" s="81"/>
      <c r="G338" s="81"/>
      <c r="H338" s="81"/>
      <c r="I338" s="81"/>
    </row>
    <row r="339" spans="4:9" ht="15" customHeight="1">
      <c r="D339" s="81"/>
      <c r="E339" s="81"/>
      <c r="F339" s="81"/>
      <c r="G339" s="81"/>
      <c r="H339" s="81"/>
      <c r="I339" s="81"/>
    </row>
    <row r="340" spans="4:9" ht="15" customHeight="1">
      <c r="D340" s="81"/>
      <c r="E340" s="81"/>
      <c r="F340" s="81"/>
      <c r="G340" s="81"/>
      <c r="H340" s="81"/>
      <c r="I340" s="81"/>
    </row>
    <row r="341" spans="4:9" ht="15" customHeight="1">
      <c r="D341" s="81"/>
      <c r="E341" s="81"/>
      <c r="F341" s="81"/>
      <c r="G341" s="81"/>
      <c r="H341" s="81"/>
      <c r="I341" s="81"/>
    </row>
    <row r="342" spans="4:9" ht="15" customHeight="1">
      <c r="D342" s="81"/>
      <c r="E342" s="81"/>
      <c r="F342" s="81"/>
      <c r="G342" s="81"/>
      <c r="H342" s="81"/>
      <c r="I342" s="81"/>
    </row>
    <row r="343" spans="4:9" ht="15" customHeight="1">
      <c r="D343" s="81"/>
      <c r="E343" s="81"/>
      <c r="F343" s="81"/>
      <c r="G343" s="81"/>
      <c r="H343" s="81"/>
      <c r="I343" s="81"/>
    </row>
    <row r="344" spans="4:9" ht="15" customHeight="1">
      <c r="D344" s="81"/>
      <c r="E344" s="81"/>
      <c r="F344" s="81"/>
      <c r="G344" s="81"/>
      <c r="H344" s="81"/>
      <c r="I344" s="81"/>
    </row>
    <row r="345" spans="4:9" ht="15" customHeight="1">
      <c r="D345" s="81"/>
      <c r="E345" s="81"/>
      <c r="F345" s="81"/>
      <c r="G345" s="81"/>
      <c r="H345" s="81"/>
      <c r="I345" s="81"/>
    </row>
    <row r="346" spans="4:9" ht="15" customHeight="1">
      <c r="D346" s="81"/>
      <c r="E346" s="81"/>
      <c r="F346" s="81"/>
      <c r="G346" s="81"/>
      <c r="H346" s="81"/>
      <c r="I346" s="81"/>
    </row>
    <row r="347" spans="4:9" ht="15" customHeight="1">
      <c r="D347" s="81"/>
      <c r="E347" s="81"/>
      <c r="F347" s="81"/>
      <c r="G347" s="81"/>
      <c r="H347" s="81"/>
      <c r="I347" s="81"/>
    </row>
    <row r="348" spans="4:9" ht="15" customHeight="1">
      <c r="D348" s="81"/>
      <c r="E348" s="81"/>
      <c r="F348" s="81"/>
      <c r="G348" s="81"/>
      <c r="H348" s="81"/>
      <c r="I348" s="81"/>
    </row>
    <row r="349" spans="4:9" ht="15" customHeight="1">
      <c r="D349" s="81"/>
      <c r="E349" s="81"/>
      <c r="F349" s="81"/>
      <c r="G349" s="81"/>
      <c r="H349" s="81"/>
      <c r="I349" s="81"/>
    </row>
  </sheetData>
  <sheetProtection/>
  <printOptions gridLines="1" horizontalCentered="1"/>
  <pageMargins left="0.15748031496062992" right="0.07874015748031496" top="0.7874015748031497" bottom="0.5905511811023623" header="0.5118110236220472" footer="0.5118110236220472"/>
  <pageSetup fitToHeight="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Ketogene Diät</dc:title>
  <dc:subject/>
  <dc:creator/>
  <cp:keywords/>
  <dc:description/>
  <cp:lastModifiedBy>Britta Alagna</cp:lastModifiedBy>
  <cp:lastPrinted>2009-04-06T14:49:59Z</cp:lastPrinted>
  <dcterms:created xsi:type="dcterms:W3CDTF">1998-01-01T21:38:24Z</dcterms:created>
  <dcterms:modified xsi:type="dcterms:W3CDTF">2016-11-17T15:14:06Z</dcterms:modified>
  <cp:category/>
  <cp:version/>
  <cp:contentType/>
  <cp:contentStatus/>
</cp:coreProperties>
</file>